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940" windowHeight="9240"/>
  </bookViews>
  <sheets>
    <sheet name="ITC" sheetId="1" r:id="rId1"/>
    <sheet name="LS ROZ" sheetId="6" r:id="rId2"/>
    <sheet name="LS NOV" sheetId="5" r:id="rId3"/>
    <sheet name="ITAg" sheetId="2" r:id="rId4"/>
    <sheet name="quadro esercitazioni" sheetId="7" r:id="rId5"/>
  </sheets>
  <definedNames>
    <definedName name="_xlnm.Print_Area" localSheetId="3">ITAg!$A$1:$T$123</definedName>
    <definedName name="_xlnm.Print_Area" localSheetId="0">ITC!$B$3:$R$45</definedName>
    <definedName name="_xlnm.Print_Area" localSheetId="2">'LS NOV'!$B$2:$M$30</definedName>
    <definedName name="_xlnm.Print_Area" localSheetId="1">'LS ROZ'!$B$1:$R$33</definedName>
    <definedName name="_xlnm.Print_Area" localSheetId="4">'quadro esercitazioni'!$A$1:$V$34</definedName>
  </definedNames>
  <calcPr calcId="145621"/>
</workbook>
</file>

<file path=xl/calcChain.xml><?xml version="1.0" encoding="utf-8"?>
<calcChain xmlns="http://schemas.openxmlformats.org/spreadsheetml/2006/main">
  <c r="R122" i="2" l="1"/>
  <c r="S122" i="2"/>
  <c r="N4" i="5"/>
  <c r="O4" i="5" s="1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Q122" i="2"/>
  <c r="P122" i="2"/>
  <c r="O122" i="2"/>
  <c r="N122" i="2"/>
  <c r="M122" i="2"/>
  <c r="L122" i="2"/>
  <c r="L33" i="6"/>
  <c r="U67" i="2"/>
  <c r="K122" i="2"/>
  <c r="J122" i="2"/>
  <c r="I122" i="2"/>
  <c r="H122" i="2"/>
  <c r="F122" i="2"/>
  <c r="E122" i="2"/>
  <c r="D122" i="2"/>
  <c r="G122" i="2"/>
  <c r="U77" i="2"/>
  <c r="U87" i="2" s="1"/>
  <c r="U90" i="2"/>
  <c r="U92" i="2"/>
  <c r="U88" i="2"/>
  <c r="U74" i="2"/>
  <c r="N12" i="5"/>
  <c r="N6" i="5"/>
  <c r="P6" i="5" s="1"/>
  <c r="N8" i="5"/>
  <c r="P8" i="5" s="1"/>
  <c r="N10" i="5"/>
  <c r="P10" i="5" s="1"/>
  <c r="N14" i="5"/>
  <c r="P14" i="5" s="1"/>
  <c r="N16" i="5"/>
  <c r="P16" i="5" s="1"/>
  <c r="N18" i="5"/>
  <c r="N20" i="5"/>
  <c r="N22" i="5"/>
  <c r="N24" i="5"/>
  <c r="N26" i="5"/>
  <c r="N28" i="5"/>
  <c r="P28" i="5" s="1"/>
  <c r="D30" i="5"/>
  <c r="E30" i="5"/>
  <c r="F30" i="5"/>
  <c r="G30" i="5"/>
  <c r="H30" i="5"/>
  <c r="I30" i="5"/>
  <c r="J30" i="5"/>
  <c r="K30" i="5"/>
  <c r="L30" i="5"/>
  <c r="M30" i="5"/>
  <c r="S13" i="6"/>
  <c r="S15" i="1"/>
  <c r="S13" i="1"/>
  <c r="S17" i="1"/>
  <c r="S19" i="1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U25" i="7"/>
  <c r="U29" i="7"/>
  <c r="U9" i="7"/>
  <c r="U8" i="7"/>
  <c r="U7" i="7"/>
  <c r="U6" i="7"/>
  <c r="U16" i="7"/>
  <c r="U28" i="7"/>
  <c r="U30" i="7"/>
  <c r="U14" i="7"/>
  <c r="U13" i="7"/>
  <c r="U12" i="7"/>
  <c r="U11" i="7"/>
  <c r="U10" i="7"/>
  <c r="U27" i="7"/>
  <c r="U5" i="7"/>
  <c r="V17" i="7" s="1"/>
  <c r="U17" i="7"/>
  <c r="U26" i="7"/>
  <c r="T32" i="7"/>
  <c r="U32" i="7" s="1"/>
  <c r="T31" i="7"/>
  <c r="T33" i="7" s="1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U21" i="7" s="1"/>
  <c r="T19" i="7"/>
  <c r="U19" i="7"/>
  <c r="T18" i="7"/>
  <c r="U18" i="7"/>
  <c r="U15" i="7"/>
  <c r="U4" i="7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T76" i="2"/>
  <c r="S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R76" i="2"/>
  <c r="U45" i="2"/>
  <c r="T94" i="2"/>
  <c r="S94" i="2"/>
  <c r="R94" i="2"/>
  <c r="Q94" i="2"/>
  <c r="P94" i="2"/>
  <c r="O94" i="2"/>
  <c r="N94" i="2"/>
  <c r="M94" i="2"/>
  <c r="L94" i="2"/>
  <c r="U61" i="2"/>
  <c r="U59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U83" i="2"/>
  <c r="U81" i="2"/>
  <c r="U79" i="2"/>
  <c r="U14" i="2"/>
  <c r="U12" i="2"/>
  <c r="U10" i="2"/>
  <c r="U8" i="2"/>
  <c r="U85" i="2"/>
  <c r="U70" i="2"/>
  <c r="U33" i="2"/>
  <c r="U36" i="2"/>
  <c r="U18" i="2"/>
  <c r="S39" i="1"/>
  <c r="S21" i="6"/>
  <c r="U23" i="6" s="1"/>
  <c r="S29" i="6"/>
  <c r="S27" i="6"/>
  <c r="S37" i="1"/>
  <c r="T37" i="1" s="1"/>
  <c r="U16" i="2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S43" i="1"/>
  <c r="T43" i="1" s="1"/>
  <c r="S41" i="1"/>
  <c r="T41" i="1" s="1"/>
  <c r="S35" i="1"/>
  <c r="U35" i="1" s="1"/>
  <c r="S33" i="1"/>
  <c r="T33" i="1" s="1"/>
  <c r="S31" i="1"/>
  <c r="T31" i="1" s="1"/>
  <c r="S29" i="1"/>
  <c r="T29" i="1" s="1"/>
  <c r="S27" i="1"/>
  <c r="U27" i="1" s="1"/>
  <c r="S25" i="1"/>
  <c r="U25" i="1" s="1"/>
  <c r="S23" i="1"/>
  <c r="T23" i="1" s="1"/>
  <c r="S21" i="1"/>
  <c r="U21" i="1" s="1"/>
  <c r="U19" i="1"/>
  <c r="S11" i="1"/>
  <c r="U11" i="1" s="1"/>
  <c r="S9" i="1"/>
  <c r="T9" i="1" s="1"/>
  <c r="S7" i="1"/>
  <c r="U7" i="1" s="1"/>
  <c r="R33" i="6"/>
  <c r="Q33" i="6"/>
  <c r="P33" i="6"/>
  <c r="O33" i="6"/>
  <c r="N33" i="6"/>
  <c r="M33" i="6"/>
  <c r="K33" i="6"/>
  <c r="J33" i="6"/>
  <c r="I33" i="6"/>
  <c r="H33" i="6"/>
  <c r="G33" i="6"/>
  <c r="F33" i="6"/>
  <c r="E33" i="6"/>
  <c r="D33" i="6"/>
  <c r="S31" i="6"/>
  <c r="U31" i="6" s="1"/>
  <c r="S25" i="6"/>
  <c r="T29" i="6" s="1"/>
  <c r="S23" i="6"/>
  <c r="S19" i="6"/>
  <c r="T19" i="6" s="1"/>
  <c r="S17" i="6"/>
  <c r="T17" i="6" s="1"/>
  <c r="S15" i="6"/>
  <c r="U15" i="6" s="1"/>
  <c r="S11" i="6"/>
  <c r="T11" i="6"/>
  <c r="S9" i="6"/>
  <c r="T9" i="6" s="1"/>
  <c r="S7" i="6"/>
  <c r="T120" i="2"/>
  <c r="U120" i="2" s="1"/>
  <c r="T118" i="2"/>
  <c r="U118" i="2" s="1"/>
  <c r="U6" i="2"/>
  <c r="V6" i="2" s="1"/>
  <c r="U96" i="2"/>
  <c r="W96" i="2" s="1"/>
  <c r="U97" i="2"/>
  <c r="V97" i="2" s="1"/>
  <c r="U72" i="2"/>
  <c r="U31" i="2"/>
  <c r="U27" i="2"/>
  <c r="V27" i="2" s="1"/>
  <c r="U25" i="2"/>
  <c r="V25" i="2" s="1"/>
  <c r="U23" i="2"/>
  <c r="W23" i="2" s="1"/>
  <c r="U21" i="2"/>
  <c r="W21" i="2" s="1"/>
  <c r="U29" i="2"/>
  <c r="V29" i="2" s="1"/>
  <c r="U38" i="2"/>
  <c r="U9" i="1"/>
  <c r="U7" i="6"/>
  <c r="T7" i="6"/>
  <c r="T31" i="6"/>
  <c r="U11" i="6"/>
  <c r="T15" i="6"/>
  <c r="U23" i="1"/>
  <c r="U37" i="1"/>
  <c r="T19" i="1"/>
  <c r="T11" i="1"/>
  <c r="T35" i="1"/>
  <c r="T27" i="1"/>
  <c r="W29" i="2"/>
  <c r="U41" i="2"/>
  <c r="V23" i="2"/>
  <c r="U43" i="2"/>
  <c r="U47" i="2"/>
  <c r="U69" i="2" s="1"/>
  <c r="U49" i="2"/>
  <c r="U51" i="2"/>
  <c r="U53" i="2"/>
  <c r="U57" i="2"/>
  <c r="V57" i="2" s="1"/>
  <c r="U55" i="2"/>
  <c r="U63" i="2"/>
  <c r="U65" i="2"/>
  <c r="U31" i="7"/>
  <c r="T20" i="7"/>
  <c r="U20" i="7"/>
  <c r="U34" i="7" l="1"/>
  <c r="U33" i="7"/>
  <c r="T23" i="6"/>
  <c r="T33" i="6" s="1"/>
  <c r="V30" i="7"/>
  <c r="U43" i="1"/>
  <c r="U33" i="1"/>
  <c r="U41" i="1"/>
  <c r="T25" i="1"/>
  <c r="U19" i="6"/>
  <c r="U17" i="6"/>
  <c r="U31" i="1"/>
  <c r="T7" i="1"/>
  <c r="U9" i="6"/>
  <c r="S95" i="2"/>
  <c r="O8" i="5"/>
  <c r="O6" i="5"/>
  <c r="R123" i="2"/>
  <c r="U115" i="2"/>
  <c r="V115" i="2" s="1"/>
  <c r="T122" i="2"/>
  <c r="U122" i="2" s="1"/>
  <c r="W122" i="2" s="1"/>
  <c r="P4" i="5"/>
  <c r="S123" i="2"/>
  <c r="U94" i="2"/>
  <c r="W94" i="2" s="1"/>
  <c r="W97" i="2"/>
  <c r="W57" i="2"/>
  <c r="U76" i="2"/>
  <c r="W76" i="2" s="1"/>
  <c r="E95" i="2"/>
  <c r="E123" i="2" s="1"/>
  <c r="Q95" i="2"/>
  <c r="Q123" i="2" s="1"/>
  <c r="L95" i="2"/>
  <c r="L123" i="2" s="1"/>
  <c r="U40" i="2"/>
  <c r="V40" i="2" s="1"/>
  <c r="T95" i="2"/>
  <c r="T123" i="2" s="1"/>
  <c r="V69" i="2"/>
  <c r="F95" i="2"/>
  <c r="F123" i="2" s="1"/>
  <c r="I95" i="2"/>
  <c r="I123" i="2" s="1"/>
  <c r="O95" i="2"/>
  <c r="O123" i="2" s="1"/>
  <c r="R95" i="2"/>
  <c r="G95" i="2"/>
  <c r="G123" i="2" s="1"/>
  <c r="J95" i="2"/>
  <c r="J123" i="2" s="1"/>
  <c r="P95" i="2"/>
  <c r="P123" i="2" s="1"/>
  <c r="H95" i="2"/>
  <c r="H123" i="2" s="1"/>
  <c r="K95" i="2"/>
  <c r="K123" i="2" s="1"/>
  <c r="N95" i="2"/>
  <c r="N123" i="2" s="1"/>
  <c r="W6" i="2"/>
  <c r="U20" i="2"/>
  <c r="V20" i="2" s="1"/>
  <c r="U35" i="2"/>
  <c r="W35" i="2" s="1"/>
  <c r="D95" i="2"/>
  <c r="D123" i="2" s="1"/>
  <c r="M95" i="2"/>
  <c r="M123" i="2" s="1"/>
  <c r="W118" i="2"/>
  <c r="V118" i="2"/>
  <c r="W120" i="2"/>
  <c r="V120" i="2"/>
  <c r="V96" i="2"/>
  <c r="W25" i="2"/>
  <c r="V87" i="2"/>
  <c r="W27" i="2"/>
  <c r="V21" i="2"/>
  <c r="O14" i="5"/>
  <c r="N30" i="5"/>
  <c r="O26" i="5"/>
  <c r="P26" i="5"/>
  <c r="O16" i="5"/>
  <c r="O28" i="5"/>
  <c r="O20" i="5"/>
  <c r="O10" i="5"/>
  <c r="P20" i="5"/>
  <c r="S45" i="1"/>
  <c r="S33" i="6"/>
  <c r="U29" i="6"/>
  <c r="U45" i="1"/>
  <c r="U29" i="1"/>
  <c r="T21" i="1"/>
  <c r="T45" i="1" s="1"/>
  <c r="U33" i="6" l="1"/>
  <c r="W115" i="2"/>
  <c r="V122" i="2"/>
  <c r="W69" i="2"/>
  <c r="V94" i="2"/>
  <c r="V35" i="2"/>
  <c r="W40" i="2"/>
  <c r="V76" i="2"/>
  <c r="W20" i="2"/>
  <c r="U95" i="2"/>
  <c r="U123" i="2" s="1"/>
  <c r="V123" i="2" s="1"/>
  <c r="W87" i="2"/>
  <c r="P30" i="5"/>
  <c r="O30" i="5"/>
  <c r="W95" i="2" l="1"/>
  <c r="V95" i="2"/>
  <c r="W123" i="2"/>
</calcChain>
</file>

<file path=xl/sharedStrings.xml><?xml version="1.0" encoding="utf-8"?>
<sst xmlns="http://schemas.openxmlformats.org/spreadsheetml/2006/main" count="1160" uniqueCount="335">
  <si>
    <t>A050</t>
  </si>
  <si>
    <t>A346</t>
  </si>
  <si>
    <t>A048</t>
  </si>
  <si>
    <t>A039</t>
  </si>
  <si>
    <t>A060</t>
  </si>
  <si>
    <t>REL</t>
  </si>
  <si>
    <t>A017</t>
  </si>
  <si>
    <t>A019</t>
  </si>
  <si>
    <t>A029</t>
  </si>
  <si>
    <t>A075</t>
  </si>
  <si>
    <t>A047</t>
  </si>
  <si>
    <t>A072</t>
  </si>
  <si>
    <t>A012</t>
  </si>
  <si>
    <t>A049</t>
  </si>
  <si>
    <t>A058</t>
  </si>
  <si>
    <t>A074</t>
  </si>
  <si>
    <t>C050</t>
  </si>
  <si>
    <t>A025</t>
  </si>
  <si>
    <t>A042</t>
  </si>
  <si>
    <t>C310</t>
  </si>
  <si>
    <t>C320</t>
  </si>
  <si>
    <t>CATT.</t>
  </si>
  <si>
    <t>RES.</t>
  </si>
  <si>
    <t>1A</t>
  </si>
  <si>
    <t>tot. ore/alunno</t>
  </si>
  <si>
    <t>es. in copres.:</t>
  </si>
  <si>
    <t>1B</t>
  </si>
  <si>
    <t>1C</t>
  </si>
  <si>
    <t>1D</t>
  </si>
  <si>
    <t>TOTALE ORG.</t>
  </si>
  <si>
    <t>2A</t>
  </si>
  <si>
    <t>2B</t>
  </si>
  <si>
    <t>2C</t>
  </si>
  <si>
    <t>2D</t>
  </si>
  <si>
    <t>TOT. ORE</t>
  </si>
  <si>
    <t>classe A058</t>
  </si>
  <si>
    <t xml:space="preserve">Cerere: </t>
  </si>
  <si>
    <t xml:space="preserve">Indirizzo agrario generale:    </t>
  </si>
  <si>
    <t xml:space="preserve">nuovo ordinamento: </t>
  </si>
  <si>
    <t>3B p.t.</t>
  </si>
  <si>
    <t>C240</t>
  </si>
  <si>
    <t>cl. II: scienze e tecnologia applicate 3h</t>
  </si>
  <si>
    <t>cl. III "produzioni e trasformazioni": produzioni vegetali 5 ore, economia estimo e legislazione 3 ore (totale 8)</t>
  </si>
  <si>
    <t>cl. III "gestione dell'ambiente e del territorio": produzioni vegetali 5 ore, economia estimo e legislazione 2 ore, biotecnologie agrarie 2 ore (totale 9)</t>
  </si>
  <si>
    <t>3A g.a.t.</t>
  </si>
  <si>
    <t>3C g.p.t.</t>
  </si>
  <si>
    <t>5A ai</t>
  </si>
  <si>
    <t>5B fv</t>
  </si>
  <si>
    <t>5C gen.</t>
  </si>
  <si>
    <t>4A g.a.t.</t>
  </si>
  <si>
    <t>4B p.t.</t>
  </si>
  <si>
    <t>4C p.t.</t>
  </si>
  <si>
    <t>cl. IV "produzioni e trasformazioni": produzioni vegetali 5 ore, economia estimo e legislazione 2 ore, biotecnologie agrarie 2 ore (totale 9)</t>
  </si>
  <si>
    <t>cl. V: entomologia agraria+es. 3h, agronomia+es. 5h, mecc.agraria+es. 3h, estimo+es. 6h (14+3, meccanica va ad A072 - Altamura)</t>
  </si>
  <si>
    <t xml:space="preserve"> 5ai: 4h tecniche di gestione, commercializzazione e legislazione, area di progetto 3h - area di progetto con A012  </t>
  </si>
  <si>
    <t xml:space="preserve"> 5ai: 4h tecniche di gestione,  - area di progetto 3h - area di progetto con A072  </t>
  </si>
  <si>
    <t>PIANO ORARIO Liceo Scientifico - Rozzano - a.s. 2013/2014</t>
  </si>
  <si>
    <t>3A</t>
  </si>
  <si>
    <t>3B</t>
  </si>
  <si>
    <t>3C</t>
  </si>
  <si>
    <t>4A</t>
  </si>
  <si>
    <t>4B</t>
  </si>
  <si>
    <t>4C</t>
  </si>
  <si>
    <t>5A ord.</t>
  </si>
  <si>
    <t>5B pni</t>
  </si>
  <si>
    <t>classe A051</t>
  </si>
  <si>
    <t>cl. I e II: lingua e letteratura italiana 4h, lingua e cultura latina 3h, storia e geografia 3h; cl. III, IV e V: lingua e letteratura italiana 4h, lingua e cultura latina 3h</t>
  </si>
  <si>
    <t>classe A037</t>
  </si>
  <si>
    <t>cl. III, IV e V: storia 2h, filosofia 3h</t>
  </si>
  <si>
    <t>classe A049</t>
  </si>
  <si>
    <t>classi I e II: matematica 5h, fisica 2h; cl. III, IV e V: matematica 4h, fisica 3h; vecchio ordinamento: mat. 3h, fisica 3h; PNI: mat 5h, fisica 3h</t>
  </si>
  <si>
    <t>PIANO ORARIO Liceo Scientifico - Opera - a.s. 2013/2014</t>
  </si>
  <si>
    <t>1E</t>
  </si>
  <si>
    <t>1G</t>
  </si>
  <si>
    <t>2E</t>
  </si>
  <si>
    <t>2G</t>
  </si>
  <si>
    <t>3E</t>
  </si>
  <si>
    <t>3G</t>
  </si>
  <si>
    <t>4E</t>
  </si>
  <si>
    <t>4G</t>
  </si>
  <si>
    <t>5E</t>
  </si>
  <si>
    <t>5G</t>
  </si>
  <si>
    <t>PIANO ORARIO I.T.C. a.s. 2013/2014</t>
  </si>
  <si>
    <t>5A</t>
  </si>
  <si>
    <t>5B</t>
  </si>
  <si>
    <t>5C</t>
  </si>
  <si>
    <t>A246</t>
  </si>
  <si>
    <t>A446</t>
  </si>
  <si>
    <t>(1)</t>
  </si>
  <si>
    <t>NOTE</t>
  </si>
  <si>
    <t xml:space="preserve">(1) - odd 3 ci + 11 res. perché le cattedre sono di 18, 19, 20 ore   </t>
  </si>
  <si>
    <t>(2)</t>
  </si>
  <si>
    <t>(2) - 2 ore cedute a itag</t>
  </si>
  <si>
    <t>(3)</t>
  </si>
  <si>
    <t>(3) - 6 ore cedute a LS Rozzano e 6 ore residue</t>
  </si>
  <si>
    <t>(4)</t>
  </si>
  <si>
    <t>(4) - la cattedra A039 in odd è di 21 ore e lo spezzone in odd è di 9 ore</t>
  </si>
  <si>
    <t>(5)</t>
  </si>
  <si>
    <t>(6)</t>
  </si>
  <si>
    <t>(6) - odd 12h + 2 cedute</t>
  </si>
  <si>
    <t>NOTE:</t>
  </si>
  <si>
    <t>(1) - odd 1 ci + 1 coe con compl. ITC</t>
  </si>
  <si>
    <t>(2) - odd 1ci + 1 coe con compl. ITAg</t>
  </si>
  <si>
    <t>(1) - odd 1 coe con compl. ITC</t>
  </si>
  <si>
    <t>(2) - odd 1 ci + 8h cedute a LS Rozzano + 2h res.</t>
  </si>
  <si>
    <t>(3) - da gestire con A058 (?)</t>
  </si>
  <si>
    <t>(4) - odd 2 ci da 21h + 4h residue</t>
  </si>
  <si>
    <t>(5) - odd 1 ci + 1 coe (10h + 8h MITA08301Q)</t>
  </si>
  <si>
    <t>(5) - odd 3 ci (1 ci a 16h)</t>
  </si>
  <si>
    <t>IRC</t>
  </si>
  <si>
    <t>classe di concorso</t>
  </si>
  <si>
    <t>disciplina</t>
  </si>
  <si>
    <t>Religione</t>
  </si>
  <si>
    <t>Economia aziendale</t>
  </si>
  <si>
    <t>Diritto ed economia</t>
  </si>
  <si>
    <t>Geografia</t>
  </si>
  <si>
    <t>Matematica</t>
  </si>
  <si>
    <t>Storia</t>
  </si>
  <si>
    <t>Disegno e storia dell'arte</t>
  </si>
  <si>
    <t>A037</t>
  </si>
  <si>
    <t>Filosofia</t>
  </si>
  <si>
    <t>Fisica</t>
  </si>
  <si>
    <t>A051</t>
  </si>
  <si>
    <t>Storia e geografia</t>
  </si>
  <si>
    <t>Genio rurale</t>
  </si>
  <si>
    <t>Biotecnologie agrarie</t>
  </si>
  <si>
    <t>Lingua e letteratura italiana</t>
  </si>
  <si>
    <t>Lingua inglese</t>
  </si>
  <si>
    <t>Scienze integrate - scienze della terra e biologia</t>
  </si>
  <si>
    <t>Scienze motorie e sportive</t>
  </si>
  <si>
    <t>Trasformazione dei prodotti</t>
  </si>
  <si>
    <t>Scienze integrate - Chimica</t>
  </si>
  <si>
    <t>Tecnologie speciali</t>
  </si>
  <si>
    <t>Commercializzazione e legislazione</t>
  </si>
  <si>
    <t>Aarea di progetto fv</t>
  </si>
  <si>
    <t>Area di progetto ai</t>
  </si>
  <si>
    <t>Tecnologie informatiche</t>
  </si>
  <si>
    <t>Scienze e tecnologie applicate</t>
  </si>
  <si>
    <t>Industrie agrarie</t>
  </si>
  <si>
    <t>Chimica agraria</t>
  </si>
  <si>
    <t>Strutture vivaistiche</t>
  </si>
  <si>
    <t>Produzioni vivaistiche e orticole</t>
  </si>
  <si>
    <t>Tecnologie e tecniche di rappresentazione grafica</t>
  </si>
  <si>
    <t>Entomologia agraria</t>
  </si>
  <si>
    <t>Meccanica agraria</t>
  </si>
  <si>
    <t>Lingua e cultura latina</t>
  </si>
  <si>
    <t>Lingua e cultura straniera - inglese</t>
  </si>
  <si>
    <t>Scienze naturali</t>
  </si>
  <si>
    <t>Religione cattolica</t>
  </si>
  <si>
    <t>Diritto</t>
  </si>
  <si>
    <t>Economia politica</t>
  </si>
  <si>
    <t>Scienza delle finanze</t>
  </si>
  <si>
    <t>Seconda lingua comunitaria - francese</t>
  </si>
  <si>
    <t>Seconda lingua comunitaria - spagnolo</t>
  </si>
  <si>
    <t>Scienze integrate - fisica</t>
  </si>
  <si>
    <t>Scienze integrate - chimica</t>
  </si>
  <si>
    <t>Scienze della terra e biologia</t>
  </si>
  <si>
    <t>Matematica e complementi di matematica</t>
  </si>
  <si>
    <t>Agronomia e coltivazioni</t>
  </si>
  <si>
    <t>Produzioni vegetali (nuovo ordinamento)</t>
  </si>
  <si>
    <t>Tecniche di gestione, valutazione ed elementi di legislazione (Cerere)</t>
  </si>
  <si>
    <t>Estimo rurale ed elementi di diritto agrario (Generale)</t>
  </si>
  <si>
    <t>Subtotale A074</t>
  </si>
  <si>
    <t>Subtotale A060</t>
  </si>
  <si>
    <t>Subtotale A058</t>
  </si>
  <si>
    <t>Subtotale A012</t>
  </si>
  <si>
    <t>Subtotale A050</t>
  </si>
  <si>
    <t>Subtotale A049</t>
  </si>
  <si>
    <t>Subtotale A072</t>
  </si>
  <si>
    <t>Vivaismo e colture protette - area di progetto</t>
  </si>
  <si>
    <t>Elementi di costruzioni rurali e disegno relativo</t>
  </si>
  <si>
    <t>Biologia applicata (Cerere)</t>
  </si>
  <si>
    <t>PIANO ORARIO I.T.Ag. a.s. 2013/2014</t>
  </si>
  <si>
    <t>PIANO ORARIO esercitazioni I.T.Ag. a.s. 2013/2014</t>
  </si>
  <si>
    <t>laboratorio chimica</t>
  </si>
  <si>
    <t>laboratorio fisica</t>
  </si>
  <si>
    <t>laboratorio biotecnologie</t>
  </si>
  <si>
    <t>esercitazioni t.p.a.</t>
  </si>
  <si>
    <t>esercitazioni t.p.v.</t>
  </si>
  <si>
    <t>esercitazioni genio/costruz.</t>
  </si>
  <si>
    <t>TOTALE</t>
  </si>
  <si>
    <t>???</t>
  </si>
  <si>
    <t>docenti</t>
  </si>
  <si>
    <t>MINARDO</t>
  </si>
  <si>
    <t>PARATORE</t>
  </si>
  <si>
    <t>MOSCARIELLO</t>
  </si>
  <si>
    <t>area progetto ai</t>
  </si>
  <si>
    <t>area progetto fv</t>
  </si>
  <si>
    <t>AQUARO</t>
  </si>
  <si>
    <t>XY</t>
  </si>
  <si>
    <t>MUNAFO'</t>
  </si>
  <si>
    <t>esercitazioni estimo /t.g.</t>
  </si>
  <si>
    <t>lab. strutture vivaistiche</t>
  </si>
  <si>
    <t>lab. produzioni ivavistiche</t>
  </si>
  <si>
    <t>lab. tecnol. speciali</t>
  </si>
  <si>
    <t>lab. tecnol. agroalimentari</t>
  </si>
  <si>
    <t>lab. tecnol. rappr. grafica</t>
  </si>
  <si>
    <t>lab. informatica</t>
  </si>
  <si>
    <t>check</t>
  </si>
  <si>
    <t>TOTALE ore per classe</t>
  </si>
  <si>
    <t>S.T. C050</t>
  </si>
  <si>
    <t>MURATORE</t>
  </si>
  <si>
    <t>TERRUGGIA</t>
  </si>
  <si>
    <t>TAVASCI</t>
  </si>
  <si>
    <t>MRATORE</t>
  </si>
  <si>
    <t>AVALDI</t>
  </si>
  <si>
    <t>MARZORATI</t>
  </si>
  <si>
    <t>CORTINOVIS</t>
  </si>
  <si>
    <t>COLOMBO</t>
  </si>
  <si>
    <t>VASSALLO</t>
  </si>
  <si>
    <t>BONUSO</t>
  </si>
  <si>
    <t>SINISCALCHI</t>
  </si>
  <si>
    <t>MISSAGLIA</t>
  </si>
  <si>
    <t>MEALLI</t>
  </si>
  <si>
    <t>Informatica A075</t>
  </si>
  <si>
    <t>Informatica A042</t>
  </si>
  <si>
    <t>BONAVITA</t>
  </si>
  <si>
    <t>GENTILE</t>
  </si>
  <si>
    <t>BELLODI</t>
  </si>
  <si>
    <t>CASAGRANDE</t>
  </si>
  <si>
    <t>DE CERCE</t>
  </si>
  <si>
    <t>DE BERNARDIN</t>
  </si>
  <si>
    <t>DE SIMONE</t>
  </si>
  <si>
    <t>TAMAROZZI</t>
  </si>
  <si>
    <t>COLAVOLPE</t>
  </si>
  <si>
    <t>CALDARELLI</t>
  </si>
  <si>
    <t>CAPPELLINI</t>
  </si>
  <si>
    <t>PAGANINI</t>
  </si>
  <si>
    <t>SCHIAVO</t>
  </si>
  <si>
    <t>ROMANO</t>
  </si>
  <si>
    <t>RONCHI</t>
  </si>
  <si>
    <t>GUALAZZINI</t>
  </si>
  <si>
    <t>ROSTI</t>
  </si>
  <si>
    <t>ASCARI</t>
  </si>
  <si>
    <t>SASCARI</t>
  </si>
  <si>
    <t>GUERRA</t>
  </si>
  <si>
    <t>SALINA</t>
  </si>
  <si>
    <t>MAZZINI</t>
  </si>
  <si>
    <t>PRIMO</t>
  </si>
  <si>
    <t>VISMARA</t>
  </si>
  <si>
    <t>GAZZOTTI</t>
  </si>
  <si>
    <t>GRANATA</t>
  </si>
  <si>
    <t>PELIZZONI</t>
  </si>
  <si>
    <t>GLORIOSO</t>
  </si>
  <si>
    <t>VIRGILI</t>
  </si>
  <si>
    <t>TRIPODO</t>
  </si>
  <si>
    <t>GARGIULO</t>
  </si>
  <si>
    <t>BERNASCONI</t>
  </si>
  <si>
    <t>BOZZINI</t>
  </si>
  <si>
    <t>TRIVELLI</t>
  </si>
  <si>
    <t>REZZONICO</t>
  </si>
  <si>
    <t>AGAPE</t>
  </si>
  <si>
    <t>NESCI</t>
  </si>
  <si>
    <t>PALMA</t>
  </si>
  <si>
    <t>CATTANEO</t>
  </si>
  <si>
    <t>BRUNELLO</t>
  </si>
  <si>
    <t>CASTELLI</t>
  </si>
  <si>
    <t>FUSARO</t>
  </si>
  <si>
    <t>BRUTTO</t>
  </si>
  <si>
    <t>SCALAMOGNA</t>
  </si>
  <si>
    <t>MEVI</t>
  </si>
  <si>
    <t>BILOTTI</t>
  </si>
  <si>
    <t>BONACCI</t>
  </si>
  <si>
    <t>MEAZZA</t>
  </si>
  <si>
    <t>ROSINA</t>
  </si>
  <si>
    <t>ALTAMURA</t>
  </si>
  <si>
    <t>COSTANTINO</t>
  </si>
  <si>
    <t>BISACCIA</t>
  </si>
  <si>
    <t>COSTARELLA</t>
  </si>
  <si>
    <t>LAPADULA</t>
  </si>
  <si>
    <t>SPIGAROLO</t>
  </si>
  <si>
    <t>PAPETTI</t>
  </si>
  <si>
    <t>Tecniche di produzione animale (Cerere)</t>
  </si>
  <si>
    <t>Produzioni animali (nuovo ordinamento)</t>
  </si>
  <si>
    <t>Economia, estimo, marketing e legislazione (nuovo ordinamento)</t>
  </si>
  <si>
    <t>Biotecnologie agrarie (nuovo ordinamento)</t>
  </si>
  <si>
    <t>Laboratorio di chimica</t>
  </si>
  <si>
    <t>Laboratorio di fisica</t>
  </si>
  <si>
    <t>DELLA CORTE</t>
  </si>
  <si>
    <t>FORMISANO</t>
  </si>
  <si>
    <t>CASTELLINI</t>
  </si>
  <si>
    <t>PANIGADA</t>
  </si>
  <si>
    <t>MESSINA</t>
  </si>
  <si>
    <t>DE CARO</t>
  </si>
  <si>
    <t>BRAMBILLA</t>
  </si>
  <si>
    <t>Sostegno</t>
  </si>
  <si>
    <t>NECCHI</t>
  </si>
  <si>
    <t>MARAFIOTI</t>
  </si>
  <si>
    <t>ACCIAVATTI</t>
  </si>
  <si>
    <t>ALBANESE</t>
  </si>
  <si>
    <t>MASNATA</t>
  </si>
  <si>
    <t>ZARRA</t>
  </si>
  <si>
    <t>KALIMI</t>
  </si>
  <si>
    <t>FERRARI</t>
  </si>
  <si>
    <t>BARBA</t>
  </si>
  <si>
    <t>QUARTA</t>
  </si>
  <si>
    <t>SIDOTI</t>
  </si>
  <si>
    <t>ORLANDO</t>
  </si>
  <si>
    <t>ROSSELLI</t>
  </si>
  <si>
    <t>MURMURA</t>
  </si>
  <si>
    <t>DEL GIUDICE</t>
  </si>
  <si>
    <t>VENDITTI</t>
  </si>
  <si>
    <t>RIGOLI</t>
  </si>
  <si>
    <t>LONGHI</t>
  </si>
  <si>
    <t>---</t>
  </si>
  <si>
    <t>MONTELEONE</t>
  </si>
  <si>
    <t>BORGATTI</t>
  </si>
  <si>
    <t>FESTINANTE</t>
  </si>
  <si>
    <t>Esercitazioni di economia</t>
  </si>
  <si>
    <t>Esercitazioni di agronomia / produzioni vegetali</t>
  </si>
  <si>
    <t>Esercitazioni di zootecnia / produzioni animali</t>
  </si>
  <si>
    <t>Esercitazioni modulo vivaismo e colture protette</t>
  </si>
  <si>
    <t>Esercitazioni di biotecnologie / biologia</t>
  </si>
  <si>
    <t>Esercitazioni modulo agroindustriale</t>
  </si>
  <si>
    <t>LACOVICH</t>
  </si>
  <si>
    <t>Esercitazioni di costr.rurali / genio rurale</t>
  </si>
  <si>
    <t>Subtotale C050</t>
  </si>
  <si>
    <t>VESCHI</t>
  </si>
  <si>
    <t>POLESTRA</t>
  </si>
  <si>
    <t>Zootecnica (generale)</t>
  </si>
  <si>
    <t>LA ROCCA</t>
  </si>
  <si>
    <t>LA RICCA</t>
  </si>
  <si>
    <t>BORRE'</t>
  </si>
  <si>
    <t>PETRILLO</t>
  </si>
  <si>
    <t>MEZZETTA</t>
  </si>
  <si>
    <t>BOZZELLI</t>
  </si>
  <si>
    <t>COPPOLA</t>
  </si>
  <si>
    <t>D'AMBROSIO</t>
  </si>
  <si>
    <t>TAMBASCO</t>
  </si>
  <si>
    <t>AMATA G.</t>
  </si>
  <si>
    <t>AMATA A.</t>
  </si>
  <si>
    <t>NASTASI</t>
  </si>
  <si>
    <t>FLORIAN</t>
  </si>
  <si>
    <t>GUIDO</t>
  </si>
  <si>
    <t>RONDENA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</si>
</sst>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Bookman Old Style"/>
    </font>
    <font>
      <b/>
      <sz val="10"/>
      <name val="Bookman Old Style"/>
      <family val="1"/>
    </font>
    <font>
      <sz val="10"/>
      <name val="Bookman Old Style"/>
      <family val="1"/>
    </font>
    <font>
      <b/>
      <i/>
      <sz val="10"/>
      <name val="Bookman Old Style"/>
      <family val="1"/>
    </font>
    <font>
      <i/>
      <sz val="1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1" xfId="0" applyFont="1" applyBorder="1"/>
    <xf numFmtId="0" fontId="0" fillId="0" borderId="1" xfId="0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1" xfId="0" applyFont="1" applyFill="1" applyBorder="1"/>
    <xf numFmtId="1" fontId="1" fillId="0" borderId="1" xfId="0" applyNumberFormat="1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quotePrefix="1" applyAlignment="1">
      <alignment horizontal="center"/>
    </xf>
    <xf numFmtId="0" fontId="1" fillId="0" borderId="0" xfId="0" quotePrefix="1" applyFont="1" applyFill="1" applyBorder="1"/>
    <xf numFmtId="0" fontId="0" fillId="0" borderId="0" xfId="0" applyAlignment="1">
      <alignment horizontal="center"/>
    </xf>
    <xf numFmtId="0" fontId="1" fillId="0" borderId="0" xfId="0" quotePrefix="1" applyFont="1"/>
    <xf numFmtId="0" fontId="0" fillId="0" borderId="0" xfId="0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1" fontId="1" fillId="0" borderId="0" xfId="0" applyNumberFormat="1" applyFont="1" applyBorder="1"/>
    <xf numFmtId="0" fontId="3" fillId="0" borderId="1" xfId="0" applyFont="1" applyBorder="1"/>
    <xf numFmtId="1" fontId="3" fillId="0" borderId="1" xfId="0" applyNumberFormat="1" applyFont="1" applyBorder="1"/>
    <xf numFmtId="1" fontId="1" fillId="0" borderId="1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Fill="1" applyBorder="1"/>
    <xf numFmtId="0" fontId="1" fillId="0" borderId="2" xfId="0" applyFont="1" applyFill="1" applyBorder="1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53"/>
  <sheetViews>
    <sheetView tabSelected="1" topLeftCell="A4" zoomScale="64" zoomScaleNormal="64" workbookViewId="0">
      <pane xSplit="3" ySplit="1" topLeftCell="H5" activePane="bottomRight" state="frozen"/>
      <selection activeCell="A4" sqref="A4"/>
      <selection pane="topRight" activeCell="D4" sqref="D4"/>
      <selection pane="bottomLeft" activeCell="A5" sqref="A5"/>
      <selection pane="bottomRight" activeCell="P26" sqref="P26"/>
    </sheetView>
  </sheetViews>
  <sheetFormatPr defaultRowHeight="15" x14ac:dyDescent="0.3"/>
  <cols>
    <col min="1" max="1" width="2.25" customWidth="1"/>
    <col min="2" max="2" width="18" customWidth="1"/>
    <col min="3" max="3" width="36.625" customWidth="1"/>
    <col min="4" max="18" width="14.625" customWidth="1"/>
  </cols>
  <sheetData>
    <row r="2" spans="2:22" x14ac:dyDescent="0.3">
      <c r="B2" s="1" t="s">
        <v>82</v>
      </c>
      <c r="C2" s="1"/>
    </row>
    <row r="3" spans="2:22" x14ac:dyDescent="0.3"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2" x14ac:dyDescent="0.3">
      <c r="B4" s="3" t="s">
        <v>110</v>
      </c>
      <c r="C4" s="3" t="s">
        <v>111</v>
      </c>
      <c r="D4" s="3" t="s">
        <v>23</v>
      </c>
      <c r="E4" s="3" t="s">
        <v>26</v>
      </c>
      <c r="F4" s="3" t="s">
        <v>27</v>
      </c>
      <c r="G4" s="3" t="s">
        <v>28</v>
      </c>
      <c r="H4" s="3" t="s">
        <v>30</v>
      </c>
      <c r="I4" s="3" t="s">
        <v>31</v>
      </c>
      <c r="J4" s="3" t="s">
        <v>32</v>
      </c>
      <c r="K4" s="3" t="s">
        <v>57</v>
      </c>
      <c r="L4" s="3" t="s">
        <v>58</v>
      </c>
      <c r="M4" s="3" t="s">
        <v>60</v>
      </c>
      <c r="N4" s="3" t="s">
        <v>61</v>
      </c>
      <c r="O4" s="3" t="s">
        <v>62</v>
      </c>
      <c r="P4" s="3" t="s">
        <v>83</v>
      </c>
      <c r="Q4" s="3" t="s">
        <v>84</v>
      </c>
      <c r="R4" s="3" t="s">
        <v>85</v>
      </c>
      <c r="S4" s="3" t="s">
        <v>34</v>
      </c>
      <c r="T4" s="3" t="s">
        <v>21</v>
      </c>
      <c r="U4" s="7" t="s">
        <v>22</v>
      </c>
    </row>
    <row r="5" spans="2:22" x14ac:dyDescent="0.3">
      <c r="B5" s="3"/>
      <c r="C5" s="3" t="s">
        <v>285</v>
      </c>
      <c r="D5" s="38"/>
      <c r="E5" s="38"/>
      <c r="F5" s="38"/>
      <c r="G5" s="38"/>
      <c r="H5" s="38"/>
      <c r="I5" s="30">
        <v>9</v>
      </c>
      <c r="J5" s="30"/>
      <c r="K5" s="38"/>
      <c r="L5" s="38"/>
      <c r="M5" s="38"/>
      <c r="N5" s="38"/>
      <c r="O5" s="38"/>
      <c r="P5" s="38"/>
      <c r="Q5" s="38"/>
      <c r="R5" s="38"/>
      <c r="S5" s="3"/>
      <c r="T5" s="3"/>
      <c r="U5" s="7"/>
    </row>
    <row r="6" spans="2:22" x14ac:dyDescent="0.3">
      <c r="B6" s="3"/>
      <c r="C6" s="3"/>
      <c r="D6" s="3"/>
      <c r="E6" s="3"/>
      <c r="F6" s="3"/>
      <c r="G6" s="3"/>
      <c r="H6" s="3"/>
      <c r="I6" s="30" t="s">
        <v>317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7"/>
    </row>
    <row r="7" spans="2:22" x14ac:dyDescent="0.3">
      <c r="B7" s="3" t="s">
        <v>109</v>
      </c>
      <c r="C7" s="3" t="s">
        <v>148</v>
      </c>
      <c r="D7" s="27">
        <v>1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27">
        <v>1</v>
      </c>
      <c r="O7" s="27">
        <v>1</v>
      </c>
      <c r="P7" s="27">
        <v>1</v>
      </c>
      <c r="Q7" s="27">
        <v>1</v>
      </c>
      <c r="R7" s="27">
        <v>1</v>
      </c>
      <c r="S7" s="28">
        <f t="shared" ref="S7:S43" si="0">SUM(D7:R7)</f>
        <v>15</v>
      </c>
      <c r="T7" s="29">
        <f>QUOTIENT(+S7,18)</f>
        <v>0</v>
      </c>
      <c r="U7" s="28">
        <f>MOD(S7,18)</f>
        <v>15</v>
      </c>
      <c r="V7" s="13"/>
    </row>
    <row r="8" spans="2:22" x14ac:dyDescent="0.3">
      <c r="B8" s="3"/>
      <c r="C8" s="3"/>
      <c r="D8" s="30" t="s">
        <v>287</v>
      </c>
      <c r="E8" s="30" t="s">
        <v>296</v>
      </c>
      <c r="F8" s="30" t="s">
        <v>287</v>
      </c>
      <c r="G8" s="30" t="s">
        <v>296</v>
      </c>
      <c r="H8" s="30" t="s">
        <v>287</v>
      </c>
      <c r="I8" s="30" t="s">
        <v>296</v>
      </c>
      <c r="J8" s="30" t="s">
        <v>287</v>
      </c>
      <c r="K8" s="30" t="s">
        <v>287</v>
      </c>
      <c r="L8" s="30" t="s">
        <v>296</v>
      </c>
      <c r="M8" s="30" t="s">
        <v>287</v>
      </c>
      <c r="N8" s="39" t="s">
        <v>304</v>
      </c>
      <c r="O8" s="39" t="s">
        <v>304</v>
      </c>
      <c r="P8" s="30" t="s">
        <v>287</v>
      </c>
      <c r="Q8" s="30" t="s">
        <v>287</v>
      </c>
      <c r="R8" s="30" t="s">
        <v>287</v>
      </c>
      <c r="S8" s="28"/>
      <c r="T8" s="29"/>
      <c r="U8" s="28"/>
      <c r="V8" s="13"/>
    </row>
    <row r="9" spans="2:22" x14ac:dyDescent="0.3">
      <c r="B9" s="3" t="s">
        <v>6</v>
      </c>
      <c r="C9" s="3" t="s">
        <v>113</v>
      </c>
      <c r="D9" s="27">
        <v>2</v>
      </c>
      <c r="E9" s="27">
        <v>2</v>
      </c>
      <c r="F9" s="27">
        <v>2</v>
      </c>
      <c r="G9" s="27">
        <v>2</v>
      </c>
      <c r="H9" s="27">
        <v>2</v>
      </c>
      <c r="I9" s="27">
        <v>2</v>
      </c>
      <c r="J9" s="27">
        <v>2</v>
      </c>
      <c r="K9" s="27">
        <v>6</v>
      </c>
      <c r="L9" s="27">
        <v>6</v>
      </c>
      <c r="M9" s="27">
        <v>7</v>
      </c>
      <c r="N9" s="27">
        <v>7</v>
      </c>
      <c r="O9" s="27">
        <v>7</v>
      </c>
      <c r="P9" s="27">
        <v>7</v>
      </c>
      <c r="Q9" s="27">
        <v>7</v>
      </c>
      <c r="R9" s="27">
        <v>7</v>
      </c>
      <c r="S9" s="28">
        <f t="shared" si="0"/>
        <v>68</v>
      </c>
      <c r="T9" s="29">
        <f>QUOTIENT(+S9,18)</f>
        <v>3</v>
      </c>
      <c r="U9" s="28">
        <f>MOD(S9,18)</f>
        <v>14</v>
      </c>
      <c r="V9" s="11" t="s">
        <v>88</v>
      </c>
    </row>
    <row r="10" spans="2:22" x14ac:dyDescent="0.3">
      <c r="B10" s="3"/>
      <c r="C10" s="3"/>
      <c r="D10" s="30" t="s">
        <v>283</v>
      </c>
      <c r="E10" s="30" t="s">
        <v>283</v>
      </c>
      <c r="F10" s="30" t="s">
        <v>201</v>
      </c>
      <c r="G10" s="30" t="s">
        <v>283</v>
      </c>
      <c r="H10" s="30" t="s">
        <v>283</v>
      </c>
      <c r="I10" s="30" t="s">
        <v>283</v>
      </c>
      <c r="J10" s="30" t="s">
        <v>201</v>
      </c>
      <c r="K10" s="30" t="s">
        <v>202</v>
      </c>
      <c r="L10" s="30" t="s">
        <v>203</v>
      </c>
      <c r="M10" s="30" t="s">
        <v>204</v>
      </c>
      <c r="N10" s="30" t="s">
        <v>203</v>
      </c>
      <c r="O10" s="30" t="s">
        <v>202</v>
      </c>
      <c r="P10" s="30" t="s">
        <v>201</v>
      </c>
      <c r="Q10" s="30" t="s">
        <v>203</v>
      </c>
      <c r="R10" s="30" t="s">
        <v>202</v>
      </c>
      <c r="S10" s="28"/>
      <c r="T10" s="29"/>
      <c r="U10" s="28"/>
      <c r="V10" s="11"/>
    </row>
    <row r="11" spans="2:22" x14ac:dyDescent="0.3">
      <c r="B11" s="3" t="s">
        <v>7</v>
      </c>
      <c r="C11" s="3" t="s">
        <v>114</v>
      </c>
      <c r="D11" s="27">
        <v>2</v>
      </c>
      <c r="E11" s="27">
        <v>2</v>
      </c>
      <c r="F11" s="27">
        <v>2</v>
      </c>
      <c r="G11" s="27">
        <v>2</v>
      </c>
      <c r="H11" s="27">
        <v>2</v>
      </c>
      <c r="I11" s="27">
        <v>2</v>
      </c>
      <c r="J11" s="27">
        <v>2</v>
      </c>
      <c r="K11" s="31"/>
      <c r="L11" s="31"/>
      <c r="M11" s="31"/>
      <c r="N11" s="31"/>
      <c r="O11" s="31"/>
      <c r="P11" s="31"/>
      <c r="Q11" s="31"/>
      <c r="R11" s="31"/>
      <c r="S11" s="28">
        <f t="shared" si="0"/>
        <v>14</v>
      </c>
      <c r="T11" s="29">
        <f t="shared" ref="T11:T43" si="1">QUOTIENT(+S11,18)</f>
        <v>0</v>
      </c>
      <c r="U11" s="28">
        <f t="shared" ref="U11:U43" si="2">MOD(S11,18)</f>
        <v>14</v>
      </c>
      <c r="V11" s="11" t="s">
        <v>91</v>
      </c>
    </row>
    <row r="12" spans="2:22" x14ac:dyDescent="0.3">
      <c r="B12" s="3"/>
      <c r="C12" s="3"/>
      <c r="D12" s="30" t="s">
        <v>205</v>
      </c>
      <c r="E12" s="30"/>
      <c r="F12" s="30" t="s">
        <v>205</v>
      </c>
      <c r="G12" s="30" t="s">
        <v>205</v>
      </c>
      <c r="H12" s="30" t="s">
        <v>205</v>
      </c>
      <c r="I12" s="30" t="s">
        <v>210</v>
      </c>
      <c r="J12" s="30" t="s">
        <v>209</v>
      </c>
      <c r="K12" s="31"/>
      <c r="L12" s="31"/>
      <c r="M12" s="31"/>
      <c r="N12" s="31"/>
      <c r="O12" s="31"/>
      <c r="P12" s="31"/>
      <c r="Q12" s="31"/>
      <c r="R12" s="31"/>
      <c r="S12" s="28"/>
      <c r="T12" s="29"/>
      <c r="U12" s="28"/>
      <c r="V12" s="11"/>
    </row>
    <row r="13" spans="2:22" x14ac:dyDescent="0.3">
      <c r="B13" s="3" t="s">
        <v>7</v>
      </c>
      <c r="C13" s="3" t="s">
        <v>149</v>
      </c>
      <c r="D13" s="31"/>
      <c r="E13" s="31"/>
      <c r="F13" s="31"/>
      <c r="G13" s="31"/>
      <c r="H13" s="31"/>
      <c r="I13" s="31"/>
      <c r="J13" s="31"/>
      <c r="K13" s="27">
        <v>3</v>
      </c>
      <c r="L13" s="27">
        <v>3</v>
      </c>
      <c r="M13" s="27">
        <v>3</v>
      </c>
      <c r="N13" s="27">
        <v>3</v>
      </c>
      <c r="O13" s="27">
        <v>3</v>
      </c>
      <c r="P13" s="27">
        <v>3</v>
      </c>
      <c r="Q13" s="27">
        <v>3</v>
      </c>
      <c r="R13" s="27">
        <v>3</v>
      </c>
      <c r="S13" s="28">
        <f>SUM(D13:R13)</f>
        <v>24</v>
      </c>
      <c r="T13" s="29"/>
      <c r="U13" s="28"/>
      <c r="V13" s="11"/>
    </row>
    <row r="14" spans="2:22" x14ac:dyDescent="0.3">
      <c r="B14" s="3"/>
      <c r="C14" s="3"/>
      <c r="D14" s="31"/>
      <c r="E14" s="31"/>
      <c r="F14" s="31"/>
      <c r="G14" s="31"/>
      <c r="H14" s="31"/>
      <c r="I14" s="31"/>
      <c r="J14" s="31"/>
      <c r="K14" s="30" t="s">
        <v>209</v>
      </c>
      <c r="L14" s="30" t="s">
        <v>210</v>
      </c>
      <c r="M14" s="30" t="s">
        <v>205</v>
      </c>
      <c r="N14" s="30" t="s">
        <v>210</v>
      </c>
      <c r="O14" s="30" t="s">
        <v>209</v>
      </c>
      <c r="P14" s="30" t="s">
        <v>205</v>
      </c>
      <c r="Q14" s="30" t="s">
        <v>210</v>
      </c>
      <c r="R14" s="30" t="s">
        <v>209</v>
      </c>
      <c r="S14" s="28"/>
      <c r="T14" s="29"/>
      <c r="U14" s="28"/>
      <c r="V14" s="11"/>
    </row>
    <row r="15" spans="2:22" x14ac:dyDescent="0.3">
      <c r="B15" s="3" t="s">
        <v>7</v>
      </c>
      <c r="C15" s="3" t="s">
        <v>150</v>
      </c>
      <c r="D15" s="31"/>
      <c r="E15" s="31"/>
      <c r="F15" s="31"/>
      <c r="G15" s="31"/>
      <c r="H15" s="31"/>
      <c r="I15" s="31"/>
      <c r="J15" s="31"/>
      <c r="K15" s="27">
        <v>3</v>
      </c>
      <c r="L15" s="27">
        <v>3</v>
      </c>
      <c r="M15" s="27">
        <v>2</v>
      </c>
      <c r="N15" s="27">
        <v>2</v>
      </c>
      <c r="O15" s="27">
        <v>2</v>
      </c>
      <c r="P15" s="31"/>
      <c r="Q15" s="31"/>
      <c r="R15" s="31"/>
      <c r="S15" s="28">
        <f>SUM(D15:R15)</f>
        <v>12</v>
      </c>
      <c r="T15" s="29"/>
      <c r="U15" s="28"/>
      <c r="V15" s="11"/>
    </row>
    <row r="16" spans="2:22" x14ac:dyDescent="0.3">
      <c r="B16" s="3"/>
      <c r="C16" s="3"/>
      <c r="D16" s="31"/>
      <c r="E16" s="31"/>
      <c r="F16" s="31"/>
      <c r="G16" s="31"/>
      <c r="H16" s="31"/>
      <c r="I16" s="31"/>
      <c r="J16" s="31"/>
      <c r="K16" s="30" t="s">
        <v>209</v>
      </c>
      <c r="L16" s="30" t="s">
        <v>210</v>
      </c>
      <c r="M16" s="30" t="s">
        <v>205</v>
      </c>
      <c r="N16" s="30" t="s">
        <v>210</v>
      </c>
      <c r="O16" s="30" t="s">
        <v>209</v>
      </c>
      <c r="P16" s="31"/>
      <c r="Q16" s="31"/>
      <c r="R16" s="31"/>
      <c r="S16" s="28"/>
      <c r="T16" s="29"/>
      <c r="U16" s="28"/>
      <c r="V16" s="11"/>
    </row>
    <row r="17" spans="2:22" x14ac:dyDescent="0.3">
      <c r="B17" s="3" t="s">
        <v>7</v>
      </c>
      <c r="C17" s="3" t="s">
        <v>151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27">
        <v>2</v>
      </c>
      <c r="Q17" s="27">
        <v>2</v>
      </c>
      <c r="R17" s="27">
        <v>2</v>
      </c>
      <c r="S17" s="28">
        <f>SUM(D17:R17)</f>
        <v>6</v>
      </c>
      <c r="T17" s="29"/>
      <c r="U17" s="28"/>
      <c r="V17" s="11"/>
    </row>
    <row r="18" spans="2:22" x14ac:dyDescent="0.3">
      <c r="B18" s="3"/>
      <c r="C18" s="3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0" t="s">
        <v>205</v>
      </c>
      <c r="Q18" s="30" t="s">
        <v>210</v>
      </c>
      <c r="R18" s="30" t="s">
        <v>209</v>
      </c>
      <c r="S18" s="28"/>
      <c r="T18" s="29"/>
      <c r="U18" s="28"/>
      <c r="V18" s="11"/>
    </row>
    <row r="19" spans="2:22" x14ac:dyDescent="0.3">
      <c r="B19" s="3" t="s">
        <v>8</v>
      </c>
      <c r="C19" s="3" t="s">
        <v>129</v>
      </c>
      <c r="D19" s="27">
        <v>2</v>
      </c>
      <c r="E19" s="27">
        <v>2</v>
      </c>
      <c r="F19" s="27">
        <v>2</v>
      </c>
      <c r="G19" s="27">
        <v>2</v>
      </c>
      <c r="H19" s="27">
        <v>2</v>
      </c>
      <c r="I19" s="27">
        <v>2</v>
      </c>
      <c r="J19" s="27">
        <v>2</v>
      </c>
      <c r="K19" s="27">
        <v>2</v>
      </c>
      <c r="L19" s="27">
        <v>2</v>
      </c>
      <c r="M19" s="27">
        <v>2</v>
      </c>
      <c r="N19" s="27">
        <v>2</v>
      </c>
      <c r="O19" s="27">
        <v>2</v>
      </c>
      <c r="P19" s="27">
        <v>2</v>
      </c>
      <c r="Q19" s="27">
        <v>2</v>
      </c>
      <c r="R19" s="27">
        <v>2</v>
      </c>
      <c r="S19" s="28">
        <f>SUM(D19:R19)</f>
        <v>30</v>
      </c>
      <c r="T19" s="29">
        <f t="shared" si="1"/>
        <v>1</v>
      </c>
      <c r="U19" s="28">
        <f t="shared" si="2"/>
        <v>12</v>
      </c>
      <c r="V19" s="11" t="s">
        <v>93</v>
      </c>
    </row>
    <row r="20" spans="2:22" x14ac:dyDescent="0.3">
      <c r="B20" s="3"/>
      <c r="C20" s="3"/>
      <c r="D20" s="30" t="s">
        <v>212</v>
      </c>
      <c r="E20" s="30" t="s">
        <v>212</v>
      </c>
      <c r="F20" s="30" t="s">
        <v>212</v>
      </c>
      <c r="G20" s="30" t="s">
        <v>212</v>
      </c>
      <c r="H20" s="30" t="s">
        <v>212</v>
      </c>
      <c r="I20" s="30" t="s">
        <v>212</v>
      </c>
      <c r="J20" s="30" t="s">
        <v>211</v>
      </c>
      <c r="K20" s="30" t="s">
        <v>212</v>
      </c>
      <c r="L20" s="27" t="s">
        <v>334</v>
      </c>
      <c r="M20" s="30" t="s">
        <v>212</v>
      </c>
      <c r="N20" s="27" t="s">
        <v>334</v>
      </c>
      <c r="O20" s="30" t="s">
        <v>211</v>
      </c>
      <c r="P20" s="30" t="s">
        <v>212</v>
      </c>
      <c r="Q20" s="27" t="s">
        <v>334</v>
      </c>
      <c r="R20" s="30" t="s">
        <v>211</v>
      </c>
      <c r="S20" s="28"/>
      <c r="T20" s="29"/>
      <c r="U20" s="28"/>
      <c r="V20" s="11"/>
    </row>
    <row r="21" spans="2:22" x14ac:dyDescent="0.3">
      <c r="B21" s="3" t="s">
        <v>3</v>
      </c>
      <c r="C21" s="3" t="s">
        <v>115</v>
      </c>
      <c r="D21" s="27">
        <v>3</v>
      </c>
      <c r="E21" s="27">
        <v>3</v>
      </c>
      <c r="F21" s="27">
        <v>3</v>
      </c>
      <c r="G21" s="27">
        <v>3</v>
      </c>
      <c r="H21" s="27">
        <v>3</v>
      </c>
      <c r="I21" s="27">
        <v>3</v>
      </c>
      <c r="J21" s="27">
        <v>3</v>
      </c>
      <c r="K21" s="31"/>
      <c r="L21" s="31"/>
      <c r="M21" s="31"/>
      <c r="N21" s="31"/>
      <c r="O21" s="31"/>
      <c r="P21" s="27">
        <v>3</v>
      </c>
      <c r="Q21" s="27">
        <v>3</v>
      </c>
      <c r="R21" s="27">
        <v>3</v>
      </c>
      <c r="S21" s="28">
        <f t="shared" si="0"/>
        <v>30</v>
      </c>
      <c r="T21" s="29">
        <f>QUOTIENT(+S21,18)</f>
        <v>1</v>
      </c>
      <c r="U21" s="28">
        <f>MOD(S21,18)</f>
        <v>12</v>
      </c>
      <c r="V21" s="15" t="s">
        <v>95</v>
      </c>
    </row>
    <row r="22" spans="2:22" x14ac:dyDescent="0.3">
      <c r="B22" s="3"/>
      <c r="C22" s="3"/>
      <c r="D22" s="30" t="s">
        <v>289</v>
      </c>
      <c r="E22" s="30" t="s">
        <v>289</v>
      </c>
      <c r="F22" s="30" t="s">
        <v>213</v>
      </c>
      <c r="G22" s="30" t="s">
        <v>289</v>
      </c>
      <c r="H22" s="30" t="s">
        <v>289</v>
      </c>
      <c r="I22" s="30" t="s">
        <v>289</v>
      </c>
      <c r="J22" s="30" t="s">
        <v>213</v>
      </c>
      <c r="K22" s="31"/>
      <c r="L22" s="31"/>
      <c r="M22" s="31"/>
      <c r="N22" s="31"/>
      <c r="O22" s="31"/>
      <c r="P22" s="30" t="s">
        <v>289</v>
      </c>
      <c r="Q22" s="30" t="s">
        <v>289</v>
      </c>
      <c r="R22" s="30" t="s">
        <v>213</v>
      </c>
      <c r="S22" s="28"/>
      <c r="T22" s="29"/>
      <c r="U22" s="28"/>
      <c r="V22" s="15"/>
    </row>
    <row r="23" spans="2:22" x14ac:dyDescent="0.3">
      <c r="B23" s="3" t="s">
        <v>18</v>
      </c>
      <c r="C23" s="3" t="s">
        <v>215</v>
      </c>
      <c r="D23" s="31"/>
      <c r="E23" s="31"/>
      <c r="F23" s="31"/>
      <c r="G23" s="31"/>
      <c r="H23" s="31"/>
      <c r="I23" s="31"/>
      <c r="J23" s="31"/>
      <c r="K23" s="27">
        <v>2</v>
      </c>
      <c r="L23" s="27">
        <v>2</v>
      </c>
      <c r="M23" s="27">
        <v>2</v>
      </c>
      <c r="N23" s="27">
        <v>2</v>
      </c>
      <c r="O23" s="27">
        <v>2</v>
      </c>
      <c r="P23" s="31"/>
      <c r="Q23" s="31"/>
      <c r="R23" s="31"/>
      <c r="S23" s="28">
        <f t="shared" si="0"/>
        <v>10</v>
      </c>
      <c r="T23" s="29">
        <f>QUOTIENT(+S23,18)</f>
        <v>0</v>
      </c>
      <c r="U23" s="28">
        <f>MOD(S23,18)</f>
        <v>10</v>
      </c>
      <c r="V23" s="13"/>
    </row>
    <row r="24" spans="2:22" x14ac:dyDescent="0.3">
      <c r="B24" s="3"/>
      <c r="C24" s="3"/>
      <c r="D24" s="31"/>
      <c r="E24" s="31"/>
      <c r="F24" s="31"/>
      <c r="G24" s="31"/>
      <c r="H24" s="31"/>
      <c r="I24" s="31"/>
      <c r="J24" s="31"/>
      <c r="K24" s="27" t="s">
        <v>320</v>
      </c>
      <c r="L24" s="27" t="s">
        <v>320</v>
      </c>
      <c r="M24" s="27" t="s">
        <v>320</v>
      </c>
      <c r="N24" s="27" t="s">
        <v>321</v>
      </c>
      <c r="O24" s="27" t="s">
        <v>320</v>
      </c>
      <c r="P24" s="31"/>
      <c r="Q24" s="31"/>
      <c r="R24" s="31"/>
      <c r="S24" s="28"/>
      <c r="T24" s="29"/>
      <c r="U24" s="28"/>
      <c r="V24" s="13"/>
    </row>
    <row r="25" spans="2:22" x14ac:dyDescent="0.3">
      <c r="B25" s="3" t="s">
        <v>86</v>
      </c>
      <c r="C25" s="3" t="s">
        <v>152</v>
      </c>
      <c r="D25" s="27">
        <v>3</v>
      </c>
      <c r="E25" s="27">
        <v>3</v>
      </c>
      <c r="F25" s="31"/>
      <c r="G25" s="31"/>
      <c r="H25" s="27">
        <v>3</v>
      </c>
      <c r="I25" s="27">
        <v>3</v>
      </c>
      <c r="J25" s="31"/>
      <c r="K25" s="27">
        <v>3</v>
      </c>
      <c r="L25" s="27">
        <v>3</v>
      </c>
      <c r="M25" s="27">
        <v>3</v>
      </c>
      <c r="N25" s="27">
        <v>3</v>
      </c>
      <c r="O25" s="27">
        <v>3</v>
      </c>
      <c r="P25" s="27">
        <v>3</v>
      </c>
      <c r="Q25" s="27">
        <v>3</v>
      </c>
      <c r="R25" s="27">
        <v>3</v>
      </c>
      <c r="S25" s="28">
        <f t="shared" si="0"/>
        <v>36</v>
      </c>
      <c r="T25" s="29">
        <f>QUOTIENT(+S25,18)</f>
        <v>2</v>
      </c>
      <c r="U25" s="28">
        <f>MOD(S25,18)</f>
        <v>0</v>
      </c>
      <c r="V25" s="13"/>
    </row>
    <row r="26" spans="2:22" x14ac:dyDescent="0.3">
      <c r="B26" s="3"/>
      <c r="C26" s="3"/>
      <c r="D26" s="30" t="s">
        <v>216</v>
      </c>
      <c r="E26" s="30" t="s">
        <v>217</v>
      </c>
      <c r="F26" s="31"/>
      <c r="G26" s="31"/>
      <c r="H26" s="30" t="s">
        <v>216</v>
      </c>
      <c r="I26" s="30" t="s">
        <v>217</v>
      </c>
      <c r="J26" s="31"/>
      <c r="K26" s="30" t="s">
        <v>216</v>
      </c>
      <c r="L26" s="30" t="s">
        <v>217</v>
      </c>
      <c r="M26" s="30" t="s">
        <v>216</v>
      </c>
      <c r="N26" s="30" t="s">
        <v>217</v>
      </c>
      <c r="O26" s="30" t="s">
        <v>216</v>
      </c>
      <c r="P26" s="30" t="s">
        <v>216</v>
      </c>
      <c r="Q26" s="30" t="s">
        <v>217</v>
      </c>
      <c r="R26" s="30" t="s">
        <v>217</v>
      </c>
      <c r="S26" s="28"/>
      <c r="T26" s="29"/>
      <c r="U26" s="28"/>
      <c r="V26" s="13"/>
    </row>
    <row r="27" spans="2:22" x14ac:dyDescent="0.3">
      <c r="B27" s="3" t="s">
        <v>1</v>
      </c>
      <c r="C27" s="3" t="s">
        <v>127</v>
      </c>
      <c r="D27" s="27">
        <v>3</v>
      </c>
      <c r="E27" s="27">
        <v>3</v>
      </c>
      <c r="F27" s="27">
        <v>3</v>
      </c>
      <c r="G27" s="27">
        <v>3</v>
      </c>
      <c r="H27" s="27">
        <v>3</v>
      </c>
      <c r="I27" s="27">
        <v>3</v>
      </c>
      <c r="J27" s="27">
        <v>3</v>
      </c>
      <c r="K27" s="27">
        <v>3</v>
      </c>
      <c r="L27" s="27">
        <v>3</v>
      </c>
      <c r="M27" s="27">
        <v>3</v>
      </c>
      <c r="N27" s="27">
        <v>3</v>
      </c>
      <c r="O27" s="27">
        <v>3</v>
      </c>
      <c r="P27" s="27">
        <v>3</v>
      </c>
      <c r="Q27" s="27">
        <v>3</v>
      </c>
      <c r="R27" s="27">
        <v>3</v>
      </c>
      <c r="S27" s="28">
        <f t="shared" si="0"/>
        <v>45</v>
      </c>
      <c r="T27" s="29">
        <f t="shared" si="1"/>
        <v>2</v>
      </c>
      <c r="U27" s="28">
        <f t="shared" si="2"/>
        <v>9</v>
      </c>
      <c r="V27" s="13"/>
    </row>
    <row r="28" spans="2:22" x14ac:dyDescent="0.3">
      <c r="B28" s="3"/>
      <c r="C28" s="3"/>
      <c r="D28" s="30" t="s">
        <v>290</v>
      </c>
      <c r="E28" s="30" t="s">
        <v>291</v>
      </c>
      <c r="F28" s="30" t="s">
        <v>291</v>
      </c>
      <c r="G28" s="30" t="s">
        <v>290</v>
      </c>
      <c r="H28" s="30" t="s">
        <v>290</v>
      </c>
      <c r="I28" s="30" t="s">
        <v>291</v>
      </c>
      <c r="J28" s="30" t="s">
        <v>291</v>
      </c>
      <c r="K28" s="30" t="s">
        <v>290</v>
      </c>
      <c r="L28" s="30" t="s">
        <v>218</v>
      </c>
      <c r="M28" s="30" t="s">
        <v>290</v>
      </c>
      <c r="N28" s="30" t="s">
        <v>218</v>
      </c>
      <c r="O28" s="30" t="s">
        <v>291</v>
      </c>
      <c r="P28" s="30" t="s">
        <v>290</v>
      </c>
      <c r="Q28" s="30" t="s">
        <v>218</v>
      </c>
      <c r="R28" s="30" t="s">
        <v>291</v>
      </c>
      <c r="S28" s="28"/>
      <c r="T28" s="29"/>
      <c r="U28" s="28"/>
      <c r="V28" s="13"/>
    </row>
    <row r="29" spans="2:22" x14ac:dyDescent="0.3">
      <c r="B29" s="3" t="s">
        <v>87</v>
      </c>
      <c r="C29" s="3" t="s">
        <v>153</v>
      </c>
      <c r="D29" s="31"/>
      <c r="E29" s="31"/>
      <c r="F29" s="27">
        <v>3</v>
      </c>
      <c r="G29" s="27">
        <v>3</v>
      </c>
      <c r="H29" s="31"/>
      <c r="I29" s="31"/>
      <c r="J29" s="27">
        <v>3</v>
      </c>
      <c r="K29" s="31"/>
      <c r="L29" s="31"/>
      <c r="M29" s="31"/>
      <c r="N29" s="31"/>
      <c r="O29" s="31"/>
      <c r="P29" s="31"/>
      <c r="Q29" s="31"/>
      <c r="R29" s="31"/>
      <c r="S29" s="28">
        <f t="shared" si="0"/>
        <v>9</v>
      </c>
      <c r="T29" s="29">
        <f>QUOTIENT(+S29,18)</f>
        <v>0</v>
      </c>
      <c r="U29" s="28">
        <f>MOD(S29,18)</f>
        <v>9</v>
      </c>
      <c r="V29" s="13"/>
    </row>
    <row r="30" spans="2:22" x14ac:dyDescent="0.3">
      <c r="B30" s="3"/>
      <c r="C30" s="3"/>
      <c r="D30" s="31"/>
      <c r="E30" s="31"/>
      <c r="F30" s="27"/>
      <c r="G30" s="27"/>
      <c r="H30" s="31"/>
      <c r="I30" s="31"/>
      <c r="J30" s="27"/>
      <c r="K30" s="31"/>
      <c r="L30" s="31"/>
      <c r="M30" s="31"/>
      <c r="N30" s="31"/>
      <c r="O30" s="31"/>
      <c r="P30" s="31"/>
      <c r="Q30" s="31"/>
      <c r="R30" s="31"/>
      <c r="S30" s="28"/>
      <c r="T30" s="29"/>
      <c r="U30" s="28"/>
      <c r="V30" s="13"/>
    </row>
    <row r="31" spans="2:22" x14ac:dyDescent="0.3">
      <c r="B31" s="3" t="s">
        <v>2</v>
      </c>
      <c r="C31" s="3" t="s">
        <v>116</v>
      </c>
      <c r="D31" s="27">
        <v>4</v>
      </c>
      <c r="E31" s="27">
        <v>4</v>
      </c>
      <c r="F31" s="27">
        <v>4</v>
      </c>
      <c r="G31" s="27">
        <v>4</v>
      </c>
      <c r="H31" s="27">
        <v>4</v>
      </c>
      <c r="I31" s="27">
        <v>4</v>
      </c>
      <c r="J31" s="27">
        <v>4</v>
      </c>
      <c r="K31" s="27">
        <v>3</v>
      </c>
      <c r="L31" s="27">
        <v>3</v>
      </c>
      <c r="M31" s="27">
        <v>3</v>
      </c>
      <c r="N31" s="27">
        <v>3</v>
      </c>
      <c r="O31" s="27">
        <v>3</v>
      </c>
      <c r="P31" s="27">
        <v>3</v>
      </c>
      <c r="Q31" s="27">
        <v>3</v>
      </c>
      <c r="R31" s="27">
        <v>3</v>
      </c>
      <c r="S31" s="28">
        <f t="shared" si="0"/>
        <v>52</v>
      </c>
      <c r="T31" s="29">
        <f t="shared" si="1"/>
        <v>2</v>
      </c>
      <c r="U31" s="28">
        <f t="shared" si="2"/>
        <v>16</v>
      </c>
      <c r="V31" s="16" t="s">
        <v>97</v>
      </c>
    </row>
    <row r="32" spans="2:22" x14ac:dyDescent="0.3">
      <c r="B32" s="3"/>
      <c r="C32" s="3"/>
      <c r="D32" s="30" t="s">
        <v>219</v>
      </c>
      <c r="E32" s="30" t="s">
        <v>221</v>
      </c>
      <c r="F32" s="30" t="s">
        <v>220</v>
      </c>
      <c r="G32" s="30" t="s">
        <v>221</v>
      </c>
      <c r="H32" s="30" t="s">
        <v>219</v>
      </c>
      <c r="I32" s="30" t="s">
        <v>221</v>
      </c>
      <c r="J32" s="30" t="s">
        <v>220</v>
      </c>
      <c r="K32" s="30" t="s">
        <v>219</v>
      </c>
      <c r="L32" s="30" t="s">
        <v>220</v>
      </c>
      <c r="M32" s="30" t="s">
        <v>219</v>
      </c>
      <c r="N32" s="30" t="s">
        <v>221</v>
      </c>
      <c r="O32" s="30" t="s">
        <v>220</v>
      </c>
      <c r="P32" s="30" t="s">
        <v>219</v>
      </c>
      <c r="Q32" s="30" t="s">
        <v>221</v>
      </c>
      <c r="R32" s="30" t="s">
        <v>220</v>
      </c>
      <c r="S32" s="28"/>
      <c r="T32" s="29"/>
      <c r="U32" s="28"/>
      <c r="V32" s="16"/>
    </row>
    <row r="33" spans="2:22" x14ac:dyDescent="0.3">
      <c r="B33" s="3" t="s">
        <v>13</v>
      </c>
      <c r="C33" s="3" t="s">
        <v>154</v>
      </c>
      <c r="D33" s="27">
        <v>2</v>
      </c>
      <c r="E33" s="27">
        <v>2</v>
      </c>
      <c r="F33" s="27">
        <v>2</v>
      </c>
      <c r="G33" s="27">
        <v>2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28">
        <f t="shared" si="0"/>
        <v>8</v>
      </c>
      <c r="T33" s="29">
        <f t="shared" si="1"/>
        <v>0</v>
      </c>
      <c r="U33" s="28">
        <f t="shared" si="2"/>
        <v>8</v>
      </c>
      <c r="V33" s="13"/>
    </row>
    <row r="34" spans="2:22" x14ac:dyDescent="0.3">
      <c r="B34" s="3"/>
      <c r="C34" s="3"/>
      <c r="D34" s="27" t="s">
        <v>333</v>
      </c>
      <c r="E34" s="27" t="s">
        <v>333</v>
      </c>
      <c r="F34" s="27" t="s">
        <v>333</v>
      </c>
      <c r="G34" s="27" t="s">
        <v>333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28"/>
      <c r="T34" s="29"/>
      <c r="U34" s="28"/>
      <c r="V34" s="13"/>
    </row>
    <row r="35" spans="2:22" x14ac:dyDescent="0.3">
      <c r="B35" s="3" t="s">
        <v>0</v>
      </c>
      <c r="C35" s="3" t="s">
        <v>126</v>
      </c>
      <c r="D35" s="27">
        <v>4</v>
      </c>
      <c r="E35" s="27">
        <v>4</v>
      </c>
      <c r="F35" s="27">
        <v>4</v>
      </c>
      <c r="G35" s="27">
        <v>4</v>
      </c>
      <c r="H35" s="27">
        <v>4</v>
      </c>
      <c r="I35" s="27">
        <v>4</v>
      </c>
      <c r="J35" s="27">
        <v>4</v>
      </c>
      <c r="K35" s="27">
        <v>4</v>
      </c>
      <c r="L35" s="27">
        <v>4</v>
      </c>
      <c r="M35" s="27">
        <v>4</v>
      </c>
      <c r="N35" s="27">
        <v>4</v>
      </c>
      <c r="O35" s="27">
        <v>4</v>
      </c>
      <c r="P35" s="27">
        <v>3</v>
      </c>
      <c r="Q35" s="27">
        <v>3</v>
      </c>
      <c r="R35" s="27">
        <v>3</v>
      </c>
      <c r="S35" s="28">
        <f t="shared" si="0"/>
        <v>57</v>
      </c>
      <c r="T35" s="29">
        <f t="shared" si="1"/>
        <v>3</v>
      </c>
      <c r="U35" s="28">
        <f t="shared" si="2"/>
        <v>3</v>
      </c>
      <c r="V35" s="13"/>
    </row>
    <row r="36" spans="2:22" x14ac:dyDescent="0.3">
      <c r="B36" s="3"/>
      <c r="C36" s="3"/>
      <c r="D36" s="30" t="s">
        <v>293</v>
      </c>
      <c r="E36" s="30" t="s">
        <v>292</v>
      </c>
      <c r="F36" s="30" t="s">
        <v>288</v>
      </c>
      <c r="G36" s="30" t="s">
        <v>293</v>
      </c>
      <c r="H36" s="30" t="s">
        <v>292</v>
      </c>
      <c r="I36" s="30" t="s">
        <v>292</v>
      </c>
      <c r="J36" s="30" t="s">
        <v>288</v>
      </c>
      <c r="K36" s="30" t="s">
        <v>222</v>
      </c>
      <c r="L36" s="30" t="s">
        <v>223</v>
      </c>
      <c r="M36" s="30" t="s">
        <v>222</v>
      </c>
      <c r="N36" s="30" t="s">
        <v>223</v>
      </c>
      <c r="O36" s="30" t="s">
        <v>293</v>
      </c>
      <c r="P36" s="30" t="s">
        <v>222</v>
      </c>
      <c r="Q36" s="30" t="s">
        <v>223</v>
      </c>
      <c r="R36" s="30" t="s">
        <v>292</v>
      </c>
      <c r="S36" s="28"/>
      <c r="T36" s="29"/>
      <c r="U36" s="28"/>
      <c r="V36" s="13"/>
    </row>
    <row r="37" spans="2:22" x14ac:dyDescent="0.3">
      <c r="B37" s="3" t="s">
        <v>0</v>
      </c>
      <c r="C37" s="3" t="s">
        <v>117</v>
      </c>
      <c r="D37" s="27">
        <v>2</v>
      </c>
      <c r="E37" s="27">
        <v>2</v>
      </c>
      <c r="F37" s="27">
        <v>2</v>
      </c>
      <c r="G37" s="27">
        <v>2</v>
      </c>
      <c r="H37" s="27">
        <v>2</v>
      </c>
      <c r="I37" s="27">
        <v>2</v>
      </c>
      <c r="J37" s="27">
        <v>2</v>
      </c>
      <c r="K37" s="27">
        <v>2</v>
      </c>
      <c r="L37" s="27">
        <v>2</v>
      </c>
      <c r="M37" s="27">
        <v>2</v>
      </c>
      <c r="N37" s="27">
        <v>2</v>
      </c>
      <c r="O37" s="27">
        <v>2</v>
      </c>
      <c r="P37" s="27">
        <v>2</v>
      </c>
      <c r="Q37" s="27">
        <v>2</v>
      </c>
      <c r="R37" s="27">
        <v>2</v>
      </c>
      <c r="S37" s="28">
        <f t="shared" si="0"/>
        <v>30</v>
      </c>
      <c r="T37" s="29">
        <f t="shared" si="1"/>
        <v>1</v>
      </c>
      <c r="U37" s="28">
        <f t="shared" si="2"/>
        <v>12</v>
      </c>
      <c r="V37" s="13"/>
    </row>
    <row r="38" spans="2:22" x14ac:dyDescent="0.3">
      <c r="B38" s="3"/>
      <c r="C38" s="3"/>
      <c r="D38" s="30" t="s">
        <v>293</v>
      </c>
      <c r="E38" s="30" t="s">
        <v>292</v>
      </c>
      <c r="F38" s="30" t="s">
        <v>288</v>
      </c>
      <c r="G38" s="30" t="s">
        <v>293</v>
      </c>
      <c r="H38" s="30" t="s">
        <v>222</v>
      </c>
      <c r="I38" s="30" t="s">
        <v>223</v>
      </c>
      <c r="J38" s="30" t="s">
        <v>288</v>
      </c>
      <c r="K38" s="30" t="s">
        <v>222</v>
      </c>
      <c r="L38" s="30" t="s">
        <v>223</v>
      </c>
      <c r="M38" s="30" t="s">
        <v>222</v>
      </c>
      <c r="N38" s="30" t="s">
        <v>223</v>
      </c>
      <c r="O38" s="30" t="s">
        <v>293</v>
      </c>
      <c r="P38" s="30" t="s">
        <v>222</v>
      </c>
      <c r="Q38" s="30" t="s">
        <v>223</v>
      </c>
      <c r="R38" s="30" t="s">
        <v>292</v>
      </c>
      <c r="S38" s="28"/>
      <c r="T38" s="29"/>
      <c r="U38" s="28"/>
      <c r="V38" s="13"/>
    </row>
    <row r="39" spans="2:22" x14ac:dyDescent="0.3">
      <c r="B39" s="3" t="s">
        <v>4</v>
      </c>
      <c r="C39" s="3" t="s">
        <v>155</v>
      </c>
      <c r="D39" s="31"/>
      <c r="E39" s="31"/>
      <c r="F39" s="31"/>
      <c r="G39" s="31"/>
      <c r="H39" s="27">
        <v>2</v>
      </c>
      <c r="I39" s="27">
        <v>2</v>
      </c>
      <c r="J39" s="27">
        <v>2</v>
      </c>
      <c r="K39" s="31"/>
      <c r="L39" s="31"/>
      <c r="M39" s="31"/>
      <c r="N39" s="31"/>
      <c r="O39" s="31"/>
      <c r="P39" s="31"/>
      <c r="Q39" s="31"/>
      <c r="R39" s="31"/>
      <c r="S39" s="28">
        <f t="shared" si="0"/>
        <v>6</v>
      </c>
      <c r="T39" s="29"/>
      <c r="U39" s="28"/>
      <c r="V39" s="13"/>
    </row>
    <row r="40" spans="2:22" x14ac:dyDescent="0.3">
      <c r="B40" s="3"/>
      <c r="C40" s="3"/>
      <c r="D40" s="31"/>
      <c r="E40" s="31"/>
      <c r="F40" s="31"/>
      <c r="G40" s="31"/>
      <c r="H40" s="30" t="s">
        <v>208</v>
      </c>
      <c r="I40" s="30" t="s">
        <v>208</v>
      </c>
      <c r="J40" s="30" t="s">
        <v>208</v>
      </c>
      <c r="K40" s="31"/>
      <c r="L40" s="31"/>
      <c r="M40" s="31"/>
      <c r="N40" s="31"/>
      <c r="O40" s="31"/>
      <c r="P40" s="31"/>
      <c r="Q40" s="31"/>
      <c r="R40" s="31"/>
      <c r="S40" s="28"/>
      <c r="T40" s="29"/>
      <c r="U40" s="28"/>
      <c r="V40" s="13"/>
    </row>
    <row r="41" spans="2:22" x14ac:dyDescent="0.3">
      <c r="B41" s="3" t="s">
        <v>4</v>
      </c>
      <c r="C41" s="3" t="s">
        <v>156</v>
      </c>
      <c r="D41" s="27">
        <v>2</v>
      </c>
      <c r="E41" s="27">
        <v>2</v>
      </c>
      <c r="F41" s="27">
        <v>2</v>
      </c>
      <c r="G41" s="27">
        <v>2</v>
      </c>
      <c r="H41" s="27">
        <v>2</v>
      </c>
      <c r="I41" s="27">
        <v>2</v>
      </c>
      <c r="J41" s="27">
        <v>2</v>
      </c>
      <c r="K41" s="31"/>
      <c r="L41" s="31"/>
      <c r="M41" s="31"/>
      <c r="N41" s="31"/>
      <c r="O41" s="31"/>
      <c r="P41" s="31"/>
      <c r="Q41" s="31"/>
      <c r="R41" s="31"/>
      <c r="S41" s="28">
        <f t="shared" si="0"/>
        <v>14</v>
      </c>
      <c r="T41" s="29">
        <f>QUOTIENT((++S39+S41),18)</f>
        <v>1</v>
      </c>
      <c r="U41" s="28">
        <f>MOD(+S39+S41,18)</f>
        <v>2</v>
      </c>
      <c r="V41" s="13"/>
    </row>
    <row r="42" spans="2:22" x14ac:dyDescent="0.3">
      <c r="B42" s="3"/>
      <c r="C42" s="3"/>
      <c r="D42" s="30" t="s">
        <v>208</v>
      </c>
      <c r="E42" s="30" t="s">
        <v>208</v>
      </c>
      <c r="F42" s="30" t="s">
        <v>208</v>
      </c>
      <c r="G42" s="30" t="s">
        <v>208</v>
      </c>
      <c r="H42" s="30" t="s">
        <v>208</v>
      </c>
      <c r="I42" s="30" t="s">
        <v>208</v>
      </c>
      <c r="J42" s="30" t="s">
        <v>208</v>
      </c>
      <c r="K42" s="31"/>
      <c r="L42" s="31"/>
      <c r="M42" s="31"/>
      <c r="N42" s="31"/>
      <c r="O42" s="31"/>
      <c r="P42" s="31"/>
      <c r="Q42" s="31"/>
      <c r="R42" s="31"/>
      <c r="S42" s="28"/>
      <c r="T42" s="29"/>
      <c r="U42" s="28"/>
      <c r="V42" s="13"/>
    </row>
    <row r="43" spans="2:22" x14ac:dyDescent="0.3">
      <c r="B43" s="3" t="s">
        <v>9</v>
      </c>
      <c r="C43" s="3" t="s">
        <v>214</v>
      </c>
      <c r="D43" s="27">
        <v>2</v>
      </c>
      <c r="E43" s="27">
        <v>2</v>
      </c>
      <c r="F43" s="27">
        <v>2</v>
      </c>
      <c r="G43" s="27">
        <v>2</v>
      </c>
      <c r="H43" s="27">
        <v>2</v>
      </c>
      <c r="I43" s="27">
        <v>2</v>
      </c>
      <c r="J43" s="27">
        <v>2</v>
      </c>
      <c r="K43" s="31"/>
      <c r="L43" s="31"/>
      <c r="M43" s="31"/>
      <c r="N43" s="31"/>
      <c r="O43" s="31"/>
      <c r="P43" s="31"/>
      <c r="Q43" s="31"/>
      <c r="R43" s="31"/>
      <c r="S43" s="28">
        <f t="shared" si="0"/>
        <v>14</v>
      </c>
      <c r="T43" s="29">
        <f t="shared" si="1"/>
        <v>0</v>
      </c>
      <c r="U43" s="28">
        <f t="shared" si="2"/>
        <v>14</v>
      </c>
      <c r="V43" s="16" t="s">
        <v>98</v>
      </c>
    </row>
    <row r="44" spans="2:22" x14ac:dyDescent="0.3">
      <c r="B44" s="3"/>
      <c r="C44" s="3"/>
      <c r="D44" s="30" t="s">
        <v>207</v>
      </c>
      <c r="E44" s="30" t="s">
        <v>207</v>
      </c>
      <c r="F44" s="30" t="s">
        <v>207</v>
      </c>
      <c r="G44" s="30" t="s">
        <v>206</v>
      </c>
      <c r="H44" s="30" t="s">
        <v>207</v>
      </c>
      <c r="I44" s="30" t="s">
        <v>207</v>
      </c>
      <c r="J44" s="30" t="s">
        <v>207</v>
      </c>
      <c r="K44" s="31"/>
      <c r="L44" s="31"/>
      <c r="M44" s="31"/>
      <c r="N44" s="31"/>
      <c r="O44" s="31"/>
      <c r="P44" s="31"/>
      <c r="Q44" s="31"/>
      <c r="R44" s="31"/>
      <c r="S44" s="28"/>
      <c r="T44" s="29"/>
      <c r="U44" s="28"/>
      <c r="V44" s="16"/>
    </row>
    <row r="45" spans="2:22" x14ac:dyDescent="0.3">
      <c r="B45" s="3" t="s">
        <v>24</v>
      </c>
      <c r="C45" s="3"/>
      <c r="D45" s="29">
        <f t="shared" ref="D45:U45" si="3">SUM(D7:D43)</f>
        <v>32</v>
      </c>
      <c r="E45" s="29">
        <f t="shared" si="3"/>
        <v>32</v>
      </c>
      <c r="F45" s="29">
        <f t="shared" si="3"/>
        <v>32</v>
      </c>
      <c r="G45" s="29">
        <f t="shared" si="3"/>
        <v>32</v>
      </c>
      <c r="H45" s="29">
        <f t="shared" si="3"/>
        <v>32</v>
      </c>
      <c r="I45" s="29">
        <f t="shared" si="3"/>
        <v>32</v>
      </c>
      <c r="J45" s="29">
        <f t="shared" si="3"/>
        <v>32</v>
      </c>
      <c r="K45" s="29">
        <f t="shared" si="3"/>
        <v>32</v>
      </c>
      <c r="L45" s="29">
        <f t="shared" si="3"/>
        <v>32</v>
      </c>
      <c r="M45" s="29">
        <f t="shared" si="3"/>
        <v>32</v>
      </c>
      <c r="N45" s="29">
        <f t="shared" si="3"/>
        <v>32</v>
      </c>
      <c r="O45" s="29">
        <f t="shared" si="3"/>
        <v>32</v>
      </c>
      <c r="P45" s="29">
        <f t="shared" si="3"/>
        <v>32</v>
      </c>
      <c r="Q45" s="29">
        <f t="shared" si="3"/>
        <v>32</v>
      </c>
      <c r="R45" s="29">
        <f t="shared" si="3"/>
        <v>32</v>
      </c>
      <c r="S45" s="28">
        <f>SUM(S7:S43)</f>
        <v>480</v>
      </c>
      <c r="T45" s="28">
        <f t="shared" si="3"/>
        <v>16</v>
      </c>
      <c r="U45" s="28">
        <f t="shared" si="3"/>
        <v>150</v>
      </c>
      <c r="V45" s="13"/>
    </row>
    <row r="46" spans="2:22" x14ac:dyDescent="0.3"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2:22" x14ac:dyDescent="0.3">
      <c r="B47" s="5" t="s">
        <v>89</v>
      </c>
      <c r="C47" s="5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2:22" x14ac:dyDescent="0.3">
      <c r="B48" s="12" t="s">
        <v>90</v>
      </c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2:22" x14ac:dyDescent="0.3">
      <c r="B49" s="12" t="s">
        <v>92</v>
      </c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2:22" x14ac:dyDescent="0.3">
      <c r="B50" s="14" t="s">
        <v>94</v>
      </c>
      <c r="C50" s="14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2:22" x14ac:dyDescent="0.3">
      <c r="B51" s="14" t="s">
        <v>96</v>
      </c>
      <c r="C51" s="14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2:22" x14ac:dyDescent="0.3">
      <c r="B52" s="14" t="s">
        <v>108</v>
      </c>
      <c r="C52" s="14"/>
    </row>
    <row r="53" spans="2:22" x14ac:dyDescent="0.3">
      <c r="B53" s="14" t="s">
        <v>99</v>
      </c>
      <c r="C53" s="1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8"/>
  <sheetViews>
    <sheetView zoomScale="66" zoomScaleNormal="66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19" sqref="R19"/>
    </sheetView>
  </sheetViews>
  <sheetFormatPr defaultRowHeight="15" x14ac:dyDescent="0.3"/>
  <cols>
    <col min="1" max="1" width="1.5" customWidth="1"/>
    <col min="2" max="2" width="21" customWidth="1"/>
    <col min="3" max="3" width="25.5" customWidth="1"/>
    <col min="4" max="18" width="14.625" customWidth="1"/>
  </cols>
  <sheetData>
    <row r="2" spans="2:22" x14ac:dyDescent="0.3">
      <c r="C2" s="1" t="s">
        <v>56</v>
      </c>
    </row>
    <row r="3" spans="2:22" x14ac:dyDescent="0.3"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2" x14ac:dyDescent="0.3">
      <c r="B4" s="3" t="s">
        <v>110</v>
      </c>
      <c r="C4" s="3" t="s">
        <v>111</v>
      </c>
      <c r="D4" s="29" t="s">
        <v>23</v>
      </c>
      <c r="E4" s="29" t="s">
        <v>26</v>
      </c>
      <c r="F4" s="29" t="s">
        <v>27</v>
      </c>
      <c r="G4" s="29" t="s">
        <v>28</v>
      </c>
      <c r="H4" s="29" t="s">
        <v>30</v>
      </c>
      <c r="I4" s="29" t="s">
        <v>31</v>
      </c>
      <c r="J4" s="29" t="s">
        <v>32</v>
      </c>
      <c r="K4" s="29" t="s">
        <v>57</v>
      </c>
      <c r="L4" s="29" t="s">
        <v>58</v>
      </c>
      <c r="M4" s="29" t="s">
        <v>59</v>
      </c>
      <c r="N4" s="29" t="s">
        <v>60</v>
      </c>
      <c r="O4" s="29" t="s">
        <v>61</v>
      </c>
      <c r="P4" s="29" t="s">
        <v>62</v>
      </c>
      <c r="Q4" s="29" t="s">
        <v>63</v>
      </c>
      <c r="R4" s="29" t="s">
        <v>64</v>
      </c>
      <c r="S4" s="3" t="s">
        <v>34</v>
      </c>
      <c r="T4" s="3" t="s">
        <v>21</v>
      </c>
      <c r="U4" s="7" t="s">
        <v>22</v>
      </c>
    </row>
    <row r="5" spans="2:22" x14ac:dyDescent="0.3">
      <c r="B5" s="3"/>
      <c r="C5" s="3" t="s">
        <v>285</v>
      </c>
      <c r="D5" s="29"/>
      <c r="E5" s="29"/>
      <c r="F5" s="29"/>
      <c r="G5" s="29"/>
      <c r="H5" s="29"/>
      <c r="I5" s="29"/>
      <c r="J5" s="29"/>
      <c r="K5" s="29"/>
      <c r="L5" s="29"/>
      <c r="M5" s="30">
        <v>9</v>
      </c>
      <c r="N5" s="29"/>
      <c r="O5" s="29"/>
      <c r="P5" s="29"/>
      <c r="Q5" s="29"/>
      <c r="R5" s="29"/>
      <c r="S5" s="3"/>
      <c r="T5" s="3"/>
      <c r="U5" s="7"/>
    </row>
    <row r="6" spans="2:22" x14ac:dyDescent="0.3">
      <c r="B6" s="3"/>
      <c r="C6" s="3"/>
      <c r="D6" s="29"/>
      <c r="E6" s="29"/>
      <c r="F6" s="29"/>
      <c r="G6" s="29"/>
      <c r="H6" s="29"/>
      <c r="I6" s="29"/>
      <c r="J6" s="29"/>
      <c r="K6" s="29"/>
      <c r="L6" s="29"/>
      <c r="M6" s="30" t="s">
        <v>286</v>
      </c>
      <c r="N6" s="29"/>
      <c r="O6" s="29"/>
      <c r="P6" s="29"/>
      <c r="Q6" s="29"/>
      <c r="R6" s="29"/>
      <c r="S6" s="3"/>
      <c r="T6" s="3"/>
      <c r="U6" s="7"/>
    </row>
    <row r="7" spans="2:22" x14ac:dyDescent="0.3">
      <c r="B7" s="3" t="s">
        <v>5</v>
      </c>
      <c r="C7" s="3" t="s">
        <v>148</v>
      </c>
      <c r="D7" s="27">
        <v>1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27">
        <v>1</v>
      </c>
      <c r="O7" s="27">
        <v>1</v>
      </c>
      <c r="P7" s="27">
        <v>1</v>
      </c>
      <c r="Q7" s="27">
        <v>1</v>
      </c>
      <c r="R7" s="27">
        <v>1</v>
      </c>
      <c r="S7" s="8">
        <f t="shared" ref="S7:S31" si="0">SUM(D7:R7)</f>
        <v>15</v>
      </c>
      <c r="T7" s="3">
        <f t="shared" ref="T7:T31" si="1">QUOTIENT(+S7,18)</f>
        <v>0</v>
      </c>
      <c r="U7" s="8">
        <f t="shared" ref="U7:U31" si="2">MOD(S7,18)</f>
        <v>15</v>
      </c>
    </row>
    <row r="8" spans="2:22" x14ac:dyDescent="0.3">
      <c r="B8" s="3"/>
      <c r="C8" s="3"/>
      <c r="D8" s="30" t="s">
        <v>284</v>
      </c>
      <c r="E8" s="30" t="s">
        <v>287</v>
      </c>
      <c r="F8" s="30" t="s">
        <v>287</v>
      </c>
      <c r="G8" s="30" t="s">
        <v>284</v>
      </c>
      <c r="H8" s="30" t="s">
        <v>284</v>
      </c>
      <c r="I8" s="30" t="s">
        <v>287</v>
      </c>
      <c r="J8" s="30" t="s">
        <v>287</v>
      </c>
      <c r="K8" s="30" t="s">
        <v>284</v>
      </c>
      <c r="L8" s="30" t="s">
        <v>287</v>
      </c>
      <c r="M8" s="30" t="s">
        <v>287</v>
      </c>
      <c r="N8" s="30" t="s">
        <v>284</v>
      </c>
      <c r="O8" s="30" t="s">
        <v>287</v>
      </c>
      <c r="P8" s="30" t="s">
        <v>287</v>
      </c>
      <c r="Q8" s="30" t="s">
        <v>284</v>
      </c>
      <c r="R8" s="30" t="s">
        <v>287</v>
      </c>
      <c r="S8" s="8"/>
      <c r="T8" s="3"/>
      <c r="U8" s="8"/>
    </row>
    <row r="9" spans="2:22" x14ac:dyDescent="0.3">
      <c r="B9" s="3" t="s">
        <v>17</v>
      </c>
      <c r="C9" s="3" t="s">
        <v>118</v>
      </c>
      <c r="D9" s="27">
        <v>2</v>
      </c>
      <c r="E9" s="27">
        <v>2</v>
      </c>
      <c r="F9" s="27">
        <v>2</v>
      </c>
      <c r="G9" s="27">
        <v>2</v>
      </c>
      <c r="H9" s="27">
        <v>2</v>
      </c>
      <c r="I9" s="27">
        <v>2</v>
      </c>
      <c r="J9" s="27">
        <v>2</v>
      </c>
      <c r="K9" s="27">
        <v>2</v>
      </c>
      <c r="L9" s="27">
        <v>2</v>
      </c>
      <c r="M9" s="27">
        <v>2</v>
      </c>
      <c r="N9" s="27">
        <v>2</v>
      </c>
      <c r="O9" s="27">
        <v>2</v>
      </c>
      <c r="P9" s="27">
        <v>2</v>
      </c>
      <c r="Q9" s="27">
        <v>2</v>
      </c>
      <c r="R9" s="27">
        <v>2</v>
      </c>
      <c r="S9" s="8">
        <f t="shared" si="0"/>
        <v>30</v>
      </c>
      <c r="T9" s="3">
        <f t="shared" si="1"/>
        <v>1</v>
      </c>
      <c r="U9" s="8">
        <f t="shared" si="2"/>
        <v>12</v>
      </c>
    </row>
    <row r="10" spans="2:22" x14ac:dyDescent="0.3">
      <c r="B10" s="3"/>
      <c r="C10" s="3"/>
      <c r="D10" s="30" t="s">
        <v>301</v>
      </c>
      <c r="E10" s="30" t="s">
        <v>224</v>
      </c>
      <c r="F10" s="30" t="s">
        <v>301</v>
      </c>
      <c r="G10" s="30" t="s">
        <v>301</v>
      </c>
      <c r="H10" s="30" t="s">
        <v>224</v>
      </c>
      <c r="I10" s="30" t="s">
        <v>224</v>
      </c>
      <c r="J10" s="30" t="s">
        <v>301</v>
      </c>
      <c r="K10" s="30" t="s">
        <v>224</v>
      </c>
      <c r="L10" s="30" t="s">
        <v>224</v>
      </c>
      <c r="M10" s="30" t="s">
        <v>301</v>
      </c>
      <c r="N10" s="30" t="s">
        <v>224</v>
      </c>
      <c r="O10" s="30" t="s">
        <v>224</v>
      </c>
      <c r="P10" s="30" t="s">
        <v>301</v>
      </c>
      <c r="Q10" s="30" t="s">
        <v>224</v>
      </c>
      <c r="R10" s="30" t="s">
        <v>224</v>
      </c>
      <c r="S10" s="8"/>
      <c r="T10" s="3"/>
      <c r="U10" s="8"/>
    </row>
    <row r="11" spans="2:22" x14ac:dyDescent="0.3">
      <c r="B11" s="3" t="s">
        <v>8</v>
      </c>
      <c r="C11" s="3" t="s">
        <v>129</v>
      </c>
      <c r="D11" s="27">
        <v>2</v>
      </c>
      <c r="E11" s="27">
        <v>2</v>
      </c>
      <c r="F11" s="27">
        <v>2</v>
      </c>
      <c r="G11" s="27">
        <v>2</v>
      </c>
      <c r="H11" s="27">
        <v>2</v>
      </c>
      <c r="I11" s="27">
        <v>2</v>
      </c>
      <c r="J11" s="27">
        <v>2</v>
      </c>
      <c r="K11" s="27">
        <v>2</v>
      </c>
      <c r="L11" s="27">
        <v>2</v>
      </c>
      <c r="M11" s="27">
        <v>2</v>
      </c>
      <c r="N11" s="27">
        <v>2</v>
      </c>
      <c r="O11" s="27">
        <v>2</v>
      </c>
      <c r="P11" s="27">
        <v>2</v>
      </c>
      <c r="Q11" s="27">
        <v>2</v>
      </c>
      <c r="R11" s="27">
        <v>2</v>
      </c>
      <c r="S11" s="8">
        <f t="shared" si="0"/>
        <v>30</v>
      </c>
      <c r="T11" s="3">
        <f t="shared" si="1"/>
        <v>1</v>
      </c>
      <c r="U11" s="8">
        <f t="shared" si="2"/>
        <v>12</v>
      </c>
      <c r="V11" s="11" t="s">
        <v>88</v>
      </c>
    </row>
    <row r="12" spans="2:22" x14ac:dyDescent="0.3">
      <c r="B12" s="3"/>
      <c r="C12" s="3"/>
      <c r="D12" s="30" t="s">
        <v>225</v>
      </c>
      <c r="E12" s="30" t="s">
        <v>225</v>
      </c>
      <c r="F12" s="30" t="s">
        <v>211</v>
      </c>
      <c r="G12" s="30" t="s">
        <v>211</v>
      </c>
      <c r="H12" s="30" t="s">
        <v>225</v>
      </c>
      <c r="I12" s="30" t="s">
        <v>225</v>
      </c>
      <c r="J12" s="30" t="s">
        <v>211</v>
      </c>
      <c r="K12" s="30" t="s">
        <v>225</v>
      </c>
      <c r="L12" s="30" t="s">
        <v>225</v>
      </c>
      <c r="M12" s="30" t="s">
        <v>211</v>
      </c>
      <c r="N12" s="30" t="s">
        <v>225</v>
      </c>
      <c r="O12" s="30" t="s">
        <v>225</v>
      </c>
      <c r="P12" s="30" t="s">
        <v>211</v>
      </c>
      <c r="Q12" s="30" t="s">
        <v>225</v>
      </c>
      <c r="R12" s="30" t="s">
        <v>211</v>
      </c>
      <c r="S12" s="8"/>
      <c r="T12" s="3"/>
      <c r="U12" s="8"/>
      <c r="V12" s="11"/>
    </row>
    <row r="13" spans="2:22" x14ac:dyDescent="0.3">
      <c r="B13" s="3" t="s">
        <v>119</v>
      </c>
      <c r="C13" s="3" t="s">
        <v>120</v>
      </c>
      <c r="D13" s="31"/>
      <c r="E13" s="31"/>
      <c r="F13" s="31"/>
      <c r="G13" s="31"/>
      <c r="H13" s="31"/>
      <c r="I13" s="31"/>
      <c r="J13" s="31"/>
      <c r="K13" s="27">
        <v>3</v>
      </c>
      <c r="L13" s="27">
        <v>3</v>
      </c>
      <c r="M13" s="27">
        <v>3</v>
      </c>
      <c r="N13" s="27">
        <v>3</v>
      </c>
      <c r="O13" s="27">
        <v>3</v>
      </c>
      <c r="P13" s="27">
        <v>3</v>
      </c>
      <c r="Q13" s="27">
        <v>3</v>
      </c>
      <c r="R13" s="27">
        <v>3</v>
      </c>
      <c r="S13" s="8">
        <f t="shared" si="0"/>
        <v>24</v>
      </c>
      <c r="T13" s="3"/>
      <c r="U13" s="8"/>
      <c r="V13" s="11"/>
    </row>
    <row r="14" spans="2:22" x14ac:dyDescent="0.3">
      <c r="B14" s="3"/>
      <c r="C14" s="3"/>
      <c r="D14" s="31"/>
      <c r="E14" s="31"/>
      <c r="F14" s="31"/>
      <c r="G14" s="31"/>
      <c r="H14" s="31"/>
      <c r="I14" s="31"/>
      <c r="J14" s="31"/>
      <c r="K14" s="30" t="s">
        <v>226</v>
      </c>
      <c r="L14" s="30" t="s">
        <v>227</v>
      </c>
      <c r="M14" s="30" t="s">
        <v>288</v>
      </c>
      <c r="N14" s="30" t="s">
        <v>226</v>
      </c>
      <c r="O14" s="30" t="s">
        <v>227</v>
      </c>
      <c r="P14" s="30" t="s">
        <v>227</v>
      </c>
      <c r="Q14" s="30" t="s">
        <v>226</v>
      </c>
      <c r="R14" s="30" t="s">
        <v>227</v>
      </c>
      <c r="S14" s="8"/>
      <c r="T14" s="3"/>
      <c r="U14" s="8"/>
      <c r="V14" s="11"/>
    </row>
    <row r="15" spans="2:22" x14ac:dyDescent="0.3">
      <c r="B15" s="3" t="s">
        <v>119</v>
      </c>
      <c r="C15" s="3" t="s">
        <v>117</v>
      </c>
      <c r="D15" s="31"/>
      <c r="E15" s="31"/>
      <c r="F15" s="31"/>
      <c r="G15" s="31"/>
      <c r="H15" s="31"/>
      <c r="I15" s="31"/>
      <c r="J15" s="31"/>
      <c r="K15" s="27">
        <v>2</v>
      </c>
      <c r="L15" s="27">
        <v>2</v>
      </c>
      <c r="M15" s="27">
        <v>2</v>
      </c>
      <c r="N15" s="27">
        <v>2</v>
      </c>
      <c r="O15" s="27">
        <v>2</v>
      </c>
      <c r="P15" s="27">
        <v>2</v>
      </c>
      <c r="Q15" s="27">
        <v>3</v>
      </c>
      <c r="R15" s="27">
        <v>3</v>
      </c>
      <c r="S15" s="8">
        <f t="shared" si="0"/>
        <v>18</v>
      </c>
      <c r="T15" s="3">
        <f t="shared" si="1"/>
        <v>1</v>
      </c>
      <c r="U15" s="8">
        <f t="shared" si="2"/>
        <v>0</v>
      </c>
    </row>
    <row r="16" spans="2:22" x14ac:dyDescent="0.3">
      <c r="B16" s="3"/>
      <c r="C16" s="3"/>
      <c r="D16" s="31"/>
      <c r="E16" s="31"/>
      <c r="F16" s="31"/>
      <c r="G16" s="31"/>
      <c r="H16" s="31"/>
      <c r="I16" s="31"/>
      <c r="J16" s="31"/>
      <c r="K16" s="30" t="s">
        <v>226</v>
      </c>
      <c r="L16" s="30" t="s">
        <v>227</v>
      </c>
      <c r="M16" s="30" t="s">
        <v>288</v>
      </c>
      <c r="N16" s="30" t="s">
        <v>226</v>
      </c>
      <c r="O16" s="30" t="s">
        <v>226</v>
      </c>
      <c r="P16" s="30" t="s">
        <v>227</v>
      </c>
      <c r="Q16" s="30" t="s">
        <v>226</v>
      </c>
      <c r="R16" s="30" t="s">
        <v>227</v>
      </c>
      <c r="S16" s="8"/>
      <c r="T16" s="3"/>
      <c r="U16" s="8"/>
    </row>
    <row r="17" spans="2:22" x14ac:dyDescent="0.3">
      <c r="B17" s="3" t="s">
        <v>1</v>
      </c>
      <c r="C17" s="3" t="s">
        <v>146</v>
      </c>
      <c r="D17" s="27">
        <v>3</v>
      </c>
      <c r="E17" s="27">
        <v>3</v>
      </c>
      <c r="F17" s="27">
        <v>3</v>
      </c>
      <c r="G17" s="27">
        <v>3</v>
      </c>
      <c r="H17" s="27">
        <v>3</v>
      </c>
      <c r="I17" s="27">
        <v>3</v>
      </c>
      <c r="J17" s="27">
        <v>3</v>
      </c>
      <c r="K17" s="27">
        <v>3</v>
      </c>
      <c r="L17" s="27">
        <v>3</v>
      </c>
      <c r="M17" s="27">
        <v>3</v>
      </c>
      <c r="N17" s="27">
        <v>3</v>
      </c>
      <c r="O17" s="27">
        <v>3</v>
      </c>
      <c r="P17" s="27">
        <v>3</v>
      </c>
      <c r="Q17" s="27">
        <v>4</v>
      </c>
      <c r="R17" s="27">
        <v>4</v>
      </c>
      <c r="S17" s="8">
        <f t="shared" si="0"/>
        <v>47</v>
      </c>
      <c r="T17" s="3">
        <f t="shared" si="1"/>
        <v>2</v>
      </c>
      <c r="U17" s="8">
        <f t="shared" si="2"/>
        <v>11</v>
      </c>
    </row>
    <row r="18" spans="2:22" x14ac:dyDescent="0.3">
      <c r="B18" s="3"/>
      <c r="C18" s="3"/>
      <c r="D18" s="30" t="s">
        <v>229</v>
      </c>
      <c r="E18" s="27" t="s">
        <v>332</v>
      </c>
      <c r="F18" s="30" t="s">
        <v>230</v>
      </c>
      <c r="G18" s="27" t="s">
        <v>332</v>
      </c>
      <c r="H18" s="30" t="s">
        <v>229</v>
      </c>
      <c r="I18" s="30" t="s">
        <v>228</v>
      </c>
      <c r="J18" s="30" t="s">
        <v>230</v>
      </c>
      <c r="K18" s="30" t="s">
        <v>230</v>
      </c>
      <c r="L18" s="30" t="s">
        <v>228</v>
      </c>
      <c r="M18" s="30" t="s">
        <v>230</v>
      </c>
      <c r="N18" s="30" t="s">
        <v>229</v>
      </c>
      <c r="O18" s="30" t="s">
        <v>228</v>
      </c>
      <c r="P18" s="30" t="s">
        <v>230</v>
      </c>
      <c r="Q18" s="30" t="s">
        <v>230</v>
      </c>
      <c r="R18" s="27" t="s">
        <v>332</v>
      </c>
      <c r="S18" s="8"/>
      <c r="T18" s="3"/>
      <c r="U18" s="8"/>
    </row>
    <row r="19" spans="2:22" x14ac:dyDescent="0.3">
      <c r="B19" s="3" t="s">
        <v>10</v>
      </c>
      <c r="C19" s="3" t="s">
        <v>116</v>
      </c>
      <c r="D19" s="27">
        <v>5</v>
      </c>
      <c r="E19" s="27">
        <v>5</v>
      </c>
      <c r="F19" s="27">
        <v>5</v>
      </c>
      <c r="G19" s="31"/>
      <c r="H19" s="27">
        <v>5</v>
      </c>
      <c r="I19" s="27">
        <v>5</v>
      </c>
      <c r="J19" s="27">
        <v>5</v>
      </c>
      <c r="K19" s="31"/>
      <c r="L19" s="31"/>
      <c r="M19" s="31"/>
      <c r="N19" s="31"/>
      <c r="O19" s="31"/>
      <c r="P19" s="31"/>
      <c r="Q19" s="31"/>
      <c r="R19" s="31"/>
      <c r="S19" s="8">
        <f t="shared" si="0"/>
        <v>30</v>
      </c>
      <c r="T19" s="3">
        <f t="shared" si="1"/>
        <v>1</v>
      </c>
      <c r="U19" s="8">
        <f t="shared" si="2"/>
        <v>12</v>
      </c>
      <c r="V19" s="11" t="s">
        <v>91</v>
      </c>
    </row>
    <row r="20" spans="2:22" x14ac:dyDescent="0.3">
      <c r="B20" s="3"/>
      <c r="C20" s="3"/>
      <c r="D20" s="30" t="s">
        <v>231</v>
      </c>
      <c r="E20" s="30" t="s">
        <v>232</v>
      </c>
      <c r="F20" s="30" t="s">
        <v>232</v>
      </c>
      <c r="G20" s="31"/>
      <c r="H20" s="30" t="s">
        <v>231</v>
      </c>
      <c r="I20" s="30" t="s">
        <v>232</v>
      </c>
      <c r="J20" s="30" t="s">
        <v>232</v>
      </c>
      <c r="K20" s="31"/>
      <c r="L20" s="31"/>
      <c r="M20" s="31"/>
      <c r="N20" s="31"/>
      <c r="O20" s="31"/>
      <c r="P20" s="31"/>
      <c r="Q20" s="31"/>
      <c r="R20" s="31"/>
      <c r="S20" s="8"/>
      <c r="T20" s="3"/>
      <c r="U20" s="8"/>
      <c r="V20" s="11"/>
    </row>
    <row r="21" spans="2:22" x14ac:dyDescent="0.3">
      <c r="B21" s="3" t="s">
        <v>13</v>
      </c>
      <c r="C21" s="3" t="s">
        <v>121</v>
      </c>
      <c r="D21" s="27">
        <v>2</v>
      </c>
      <c r="E21" s="27">
        <v>2</v>
      </c>
      <c r="F21" s="27">
        <v>2</v>
      </c>
      <c r="G21" s="27">
        <v>2</v>
      </c>
      <c r="H21" s="27">
        <v>2</v>
      </c>
      <c r="I21" s="27">
        <v>2</v>
      </c>
      <c r="J21" s="27">
        <v>2</v>
      </c>
      <c r="K21" s="27">
        <v>3</v>
      </c>
      <c r="L21" s="27">
        <v>3</v>
      </c>
      <c r="M21" s="27">
        <v>3</v>
      </c>
      <c r="N21" s="27">
        <v>3</v>
      </c>
      <c r="O21" s="27">
        <v>3</v>
      </c>
      <c r="P21" s="27">
        <v>3</v>
      </c>
      <c r="Q21" s="27">
        <v>3</v>
      </c>
      <c r="R21" s="27">
        <v>3</v>
      </c>
      <c r="S21" s="8">
        <f t="shared" si="0"/>
        <v>38</v>
      </c>
      <c r="T21" s="3"/>
      <c r="U21" s="8"/>
      <c r="V21" s="11"/>
    </row>
    <row r="22" spans="2:22" x14ac:dyDescent="0.3">
      <c r="B22" s="3"/>
      <c r="C22" s="3"/>
      <c r="D22" s="30" t="s">
        <v>236</v>
      </c>
      <c r="E22" s="30" t="s">
        <v>302</v>
      </c>
      <c r="F22" s="30" t="s">
        <v>233</v>
      </c>
      <c r="G22" s="30" t="s">
        <v>235</v>
      </c>
      <c r="H22" s="30" t="s">
        <v>235</v>
      </c>
      <c r="I22" s="30" t="s">
        <v>302</v>
      </c>
      <c r="J22" s="30" t="s">
        <v>233</v>
      </c>
      <c r="K22" s="30" t="s">
        <v>236</v>
      </c>
      <c r="L22" s="30" t="s">
        <v>302</v>
      </c>
      <c r="M22" s="30" t="s">
        <v>233</v>
      </c>
      <c r="N22" s="30" t="s">
        <v>236</v>
      </c>
      <c r="O22" s="30" t="s">
        <v>302</v>
      </c>
      <c r="P22" s="30" t="s">
        <v>233</v>
      </c>
      <c r="Q22" s="30" t="s">
        <v>235</v>
      </c>
      <c r="R22" s="30" t="s">
        <v>236</v>
      </c>
      <c r="S22" s="8"/>
      <c r="T22" s="3"/>
      <c r="U22" s="8"/>
      <c r="V22" s="11"/>
    </row>
    <row r="23" spans="2:22" x14ac:dyDescent="0.3">
      <c r="B23" s="3" t="s">
        <v>13</v>
      </c>
      <c r="C23" s="3" t="s">
        <v>116</v>
      </c>
      <c r="D23" s="31"/>
      <c r="E23" s="31"/>
      <c r="F23" s="31"/>
      <c r="G23" s="32">
        <v>5</v>
      </c>
      <c r="H23" s="31"/>
      <c r="I23" s="31"/>
      <c r="J23" s="31"/>
      <c r="K23" s="27">
        <v>4</v>
      </c>
      <c r="L23" s="27">
        <v>4</v>
      </c>
      <c r="M23" s="27">
        <v>4</v>
      </c>
      <c r="N23" s="27">
        <v>4</v>
      </c>
      <c r="O23" s="27">
        <v>4</v>
      </c>
      <c r="P23" s="27">
        <v>4</v>
      </c>
      <c r="Q23" s="27">
        <v>3</v>
      </c>
      <c r="R23" s="27">
        <v>5</v>
      </c>
      <c r="S23" s="8">
        <f t="shared" si="0"/>
        <v>37</v>
      </c>
      <c r="T23" s="3">
        <f>QUOTIENT((+S23+S21),18)</f>
        <v>4</v>
      </c>
      <c r="U23" s="8">
        <f>MOD((+S21+S23),18)</f>
        <v>3</v>
      </c>
    </row>
    <row r="24" spans="2:22" x14ac:dyDescent="0.3">
      <c r="B24" s="3"/>
      <c r="C24" s="3"/>
      <c r="D24" s="31"/>
      <c r="E24" s="31"/>
      <c r="F24" s="31"/>
      <c r="G24" s="37" t="s">
        <v>235</v>
      </c>
      <c r="H24" s="31"/>
      <c r="I24" s="31"/>
      <c r="J24" s="31"/>
      <c r="K24" s="30" t="s">
        <v>236</v>
      </c>
      <c r="L24" s="30" t="s">
        <v>302</v>
      </c>
      <c r="M24" s="30" t="s">
        <v>234</v>
      </c>
      <c r="N24" s="30" t="s">
        <v>236</v>
      </c>
      <c r="O24" s="30" t="s">
        <v>302</v>
      </c>
      <c r="P24" s="30" t="s">
        <v>233</v>
      </c>
      <c r="Q24" s="30" t="s">
        <v>235</v>
      </c>
      <c r="R24" s="30" t="s">
        <v>235</v>
      </c>
      <c r="S24" s="8"/>
      <c r="T24" s="3"/>
      <c r="U24" s="8"/>
    </row>
    <row r="25" spans="2:22" x14ac:dyDescent="0.3">
      <c r="B25" s="3" t="s">
        <v>122</v>
      </c>
      <c r="C25" s="3" t="s">
        <v>126</v>
      </c>
      <c r="D25" s="27">
        <v>4</v>
      </c>
      <c r="E25" s="27">
        <v>4</v>
      </c>
      <c r="F25" s="27">
        <v>4</v>
      </c>
      <c r="G25" s="27">
        <v>4</v>
      </c>
      <c r="H25" s="27">
        <v>4</v>
      </c>
      <c r="I25" s="27">
        <v>4</v>
      </c>
      <c r="J25" s="27">
        <v>4</v>
      </c>
      <c r="K25" s="27">
        <v>4</v>
      </c>
      <c r="L25" s="27">
        <v>4</v>
      </c>
      <c r="M25" s="27">
        <v>4</v>
      </c>
      <c r="N25" s="27">
        <v>4</v>
      </c>
      <c r="O25" s="27">
        <v>4</v>
      </c>
      <c r="P25" s="27">
        <v>4</v>
      </c>
      <c r="Q25" s="27">
        <v>4</v>
      </c>
      <c r="R25" s="27">
        <v>4</v>
      </c>
      <c r="S25" s="8">
        <f t="shared" si="0"/>
        <v>60</v>
      </c>
      <c r="T25" s="3"/>
      <c r="U25" s="8"/>
    </row>
    <row r="26" spans="2:22" x14ac:dyDescent="0.3">
      <c r="B26" s="3"/>
      <c r="C26" s="3"/>
      <c r="D26" s="30" t="s">
        <v>241</v>
      </c>
      <c r="E26" s="30" t="s">
        <v>242</v>
      </c>
      <c r="F26" s="30" t="s">
        <v>243</v>
      </c>
      <c r="G26" s="30" t="s">
        <v>322</v>
      </c>
      <c r="H26" s="30" t="s">
        <v>241</v>
      </c>
      <c r="I26" s="30" t="s">
        <v>240</v>
      </c>
      <c r="J26" s="30" t="s">
        <v>240</v>
      </c>
      <c r="K26" s="30" t="s">
        <v>322</v>
      </c>
      <c r="L26" s="30" t="s">
        <v>242</v>
      </c>
      <c r="M26" s="30" t="s">
        <v>241</v>
      </c>
      <c r="N26" s="30" t="s">
        <v>303</v>
      </c>
      <c r="O26" s="30" t="s">
        <v>240</v>
      </c>
      <c r="P26" s="30" t="s">
        <v>243</v>
      </c>
      <c r="Q26" s="30" t="s">
        <v>303</v>
      </c>
      <c r="R26" s="30" t="s">
        <v>239</v>
      </c>
      <c r="S26" s="8"/>
      <c r="T26" s="3"/>
      <c r="U26" s="8"/>
    </row>
    <row r="27" spans="2:22" x14ac:dyDescent="0.3">
      <c r="B27" s="3" t="s">
        <v>122</v>
      </c>
      <c r="C27" s="3" t="s">
        <v>145</v>
      </c>
      <c r="D27" s="27">
        <v>3</v>
      </c>
      <c r="E27" s="27">
        <v>3</v>
      </c>
      <c r="F27" s="27">
        <v>3</v>
      </c>
      <c r="G27" s="27">
        <v>3</v>
      </c>
      <c r="H27" s="27">
        <v>3</v>
      </c>
      <c r="I27" s="27">
        <v>3</v>
      </c>
      <c r="J27" s="27">
        <v>3</v>
      </c>
      <c r="K27" s="27">
        <v>3</v>
      </c>
      <c r="L27" s="27">
        <v>3</v>
      </c>
      <c r="M27" s="27">
        <v>3</v>
      </c>
      <c r="N27" s="27">
        <v>3</v>
      </c>
      <c r="O27" s="27">
        <v>3</v>
      </c>
      <c r="P27" s="27">
        <v>3</v>
      </c>
      <c r="Q27" s="27">
        <v>3</v>
      </c>
      <c r="R27" s="27">
        <v>3</v>
      </c>
      <c r="S27" s="8">
        <f t="shared" si="0"/>
        <v>45</v>
      </c>
      <c r="T27" s="3"/>
      <c r="U27" s="8"/>
    </row>
    <row r="28" spans="2:22" x14ac:dyDescent="0.3">
      <c r="B28" s="3"/>
      <c r="C28" s="3"/>
      <c r="D28" s="30" t="s">
        <v>241</v>
      </c>
      <c r="E28" s="30" t="s">
        <v>242</v>
      </c>
      <c r="F28" s="30" t="s">
        <v>243</v>
      </c>
      <c r="G28" s="30" t="s">
        <v>314</v>
      </c>
      <c r="H28" s="30" t="s">
        <v>314</v>
      </c>
      <c r="I28" s="30" t="s">
        <v>322</v>
      </c>
      <c r="J28" s="30" t="s">
        <v>239</v>
      </c>
      <c r="K28" s="30" t="s">
        <v>322</v>
      </c>
      <c r="L28" s="30" t="s">
        <v>242</v>
      </c>
      <c r="M28" s="30" t="s">
        <v>241</v>
      </c>
      <c r="N28" s="30" t="s">
        <v>303</v>
      </c>
      <c r="O28" s="30" t="s">
        <v>240</v>
      </c>
      <c r="P28" s="30" t="s">
        <v>243</v>
      </c>
      <c r="Q28" s="30" t="s">
        <v>303</v>
      </c>
      <c r="R28" s="30" t="s">
        <v>239</v>
      </c>
      <c r="S28" s="8"/>
      <c r="T28" s="3"/>
      <c r="U28" s="8"/>
    </row>
    <row r="29" spans="2:22" x14ac:dyDescent="0.3">
      <c r="B29" s="3" t="s">
        <v>122</v>
      </c>
      <c r="C29" s="3" t="s">
        <v>123</v>
      </c>
      <c r="D29" s="27">
        <v>3</v>
      </c>
      <c r="E29" s="27">
        <v>3</v>
      </c>
      <c r="F29" s="27">
        <v>3</v>
      </c>
      <c r="G29" s="27">
        <v>3</v>
      </c>
      <c r="H29" s="27">
        <v>3</v>
      </c>
      <c r="I29" s="27">
        <v>3</v>
      </c>
      <c r="J29" s="27">
        <v>3</v>
      </c>
      <c r="K29" s="31"/>
      <c r="L29" s="31"/>
      <c r="M29" s="31"/>
      <c r="N29" s="31"/>
      <c r="O29" s="31"/>
      <c r="P29" s="31"/>
      <c r="Q29" s="31"/>
      <c r="R29" s="31"/>
      <c r="S29" s="8">
        <f t="shared" si="0"/>
        <v>21</v>
      </c>
      <c r="T29" s="3">
        <f>QUOTIENT((+S29+S27+S25),18)</f>
        <v>7</v>
      </c>
      <c r="U29" s="8">
        <f>MOD((+S25+S27+S29),18)</f>
        <v>0</v>
      </c>
    </row>
    <row r="30" spans="2:22" x14ac:dyDescent="0.3">
      <c r="B30" s="3"/>
      <c r="C30" s="3"/>
      <c r="D30" s="30" t="s">
        <v>303</v>
      </c>
      <c r="E30" s="30" t="s">
        <v>243</v>
      </c>
      <c r="F30" s="30" t="s">
        <v>314</v>
      </c>
      <c r="G30" s="30" t="s">
        <v>314</v>
      </c>
      <c r="H30" s="30" t="s">
        <v>314</v>
      </c>
      <c r="I30" s="30" t="s">
        <v>240</v>
      </c>
      <c r="J30" s="30" t="s">
        <v>314</v>
      </c>
      <c r="K30" s="31"/>
      <c r="L30" s="31"/>
      <c r="M30" s="31"/>
      <c r="N30" s="31"/>
      <c r="O30" s="31"/>
      <c r="P30" s="31"/>
      <c r="Q30" s="31"/>
      <c r="R30" s="31"/>
      <c r="S30" s="8"/>
      <c r="T30" s="3"/>
      <c r="U30" s="8"/>
    </row>
    <row r="31" spans="2:22" x14ac:dyDescent="0.3">
      <c r="B31" s="3" t="s">
        <v>4</v>
      </c>
      <c r="C31" s="3" t="s">
        <v>147</v>
      </c>
      <c r="D31" s="27">
        <v>2</v>
      </c>
      <c r="E31" s="27">
        <v>2</v>
      </c>
      <c r="F31" s="27">
        <v>2</v>
      </c>
      <c r="G31" s="27">
        <v>2</v>
      </c>
      <c r="H31" s="27">
        <v>2</v>
      </c>
      <c r="I31" s="27">
        <v>2</v>
      </c>
      <c r="J31" s="27">
        <v>2</v>
      </c>
      <c r="K31" s="27">
        <v>3</v>
      </c>
      <c r="L31" s="27">
        <v>3</v>
      </c>
      <c r="M31" s="27">
        <v>3</v>
      </c>
      <c r="N31" s="27">
        <v>3</v>
      </c>
      <c r="O31" s="27">
        <v>3</v>
      </c>
      <c r="P31" s="27">
        <v>3</v>
      </c>
      <c r="Q31" s="27">
        <v>2</v>
      </c>
      <c r="R31" s="27">
        <v>2</v>
      </c>
      <c r="S31" s="8">
        <f t="shared" si="0"/>
        <v>36</v>
      </c>
      <c r="T31" s="3">
        <f t="shared" si="1"/>
        <v>2</v>
      </c>
      <c r="U31" s="8">
        <f t="shared" si="2"/>
        <v>0</v>
      </c>
    </row>
    <row r="32" spans="2:22" x14ac:dyDescent="0.3">
      <c r="B32" s="3"/>
      <c r="C32" s="3"/>
      <c r="D32" s="30" t="s">
        <v>238</v>
      </c>
      <c r="E32" s="30" t="s">
        <v>238</v>
      </c>
      <c r="F32" s="30" t="s">
        <v>238</v>
      </c>
      <c r="G32" s="30" t="s">
        <v>238</v>
      </c>
      <c r="H32" s="30" t="s">
        <v>237</v>
      </c>
      <c r="I32" s="30" t="s">
        <v>238</v>
      </c>
      <c r="J32" s="30" t="s">
        <v>238</v>
      </c>
      <c r="K32" s="30" t="s">
        <v>237</v>
      </c>
      <c r="L32" s="30" t="s">
        <v>238</v>
      </c>
      <c r="M32" s="30" t="s">
        <v>237</v>
      </c>
      <c r="N32" s="30" t="s">
        <v>237</v>
      </c>
      <c r="O32" s="30" t="s">
        <v>238</v>
      </c>
      <c r="P32" s="30" t="s">
        <v>237</v>
      </c>
      <c r="Q32" s="30" t="s">
        <v>237</v>
      </c>
      <c r="R32" s="30" t="s">
        <v>237</v>
      </c>
      <c r="S32" s="8"/>
      <c r="T32" s="3"/>
      <c r="U32" s="8"/>
    </row>
    <row r="33" spans="2:21" x14ac:dyDescent="0.3">
      <c r="B33" s="3" t="s">
        <v>24</v>
      </c>
      <c r="C33" s="3" t="s">
        <v>24</v>
      </c>
      <c r="D33" s="29">
        <f t="shared" ref="D33:U33" si="3">SUM(D7:D31)</f>
        <v>27</v>
      </c>
      <c r="E33" s="29">
        <f t="shared" si="3"/>
        <v>27</v>
      </c>
      <c r="F33" s="29">
        <f t="shared" si="3"/>
        <v>27</v>
      </c>
      <c r="G33" s="29">
        <f t="shared" si="3"/>
        <v>27</v>
      </c>
      <c r="H33" s="29">
        <f t="shared" si="3"/>
        <v>27</v>
      </c>
      <c r="I33" s="29">
        <f t="shared" si="3"/>
        <v>27</v>
      </c>
      <c r="J33" s="29">
        <f t="shared" si="3"/>
        <v>27</v>
      </c>
      <c r="K33" s="29">
        <f t="shared" si="3"/>
        <v>30</v>
      </c>
      <c r="L33" s="29">
        <f>SUM(L7:L31)</f>
        <v>30</v>
      </c>
      <c r="M33" s="29">
        <f t="shared" si="3"/>
        <v>30</v>
      </c>
      <c r="N33" s="29">
        <f t="shared" si="3"/>
        <v>30</v>
      </c>
      <c r="O33" s="29">
        <f t="shared" si="3"/>
        <v>30</v>
      </c>
      <c r="P33" s="29">
        <f t="shared" si="3"/>
        <v>30</v>
      </c>
      <c r="Q33" s="29">
        <f t="shared" si="3"/>
        <v>30</v>
      </c>
      <c r="R33" s="29">
        <f t="shared" si="3"/>
        <v>32</v>
      </c>
      <c r="S33" s="8">
        <f t="shared" si="3"/>
        <v>431</v>
      </c>
      <c r="T33" s="8">
        <f t="shared" si="3"/>
        <v>19</v>
      </c>
      <c r="U33" s="8">
        <f t="shared" si="3"/>
        <v>65</v>
      </c>
    </row>
    <row r="35" spans="2:21" x14ac:dyDescent="0.3">
      <c r="C35" s="1" t="s">
        <v>100</v>
      </c>
    </row>
    <row r="36" spans="2:21" x14ac:dyDescent="0.3">
      <c r="C36" s="14" t="s">
        <v>101</v>
      </c>
    </row>
    <row r="37" spans="2:21" x14ac:dyDescent="0.3">
      <c r="C37" s="14" t="s">
        <v>102</v>
      </c>
    </row>
    <row r="38" spans="2:21" x14ac:dyDescent="0.3">
      <c r="C38" s="1"/>
    </row>
    <row r="39" spans="2:21" x14ac:dyDescent="0.3">
      <c r="C39" s="1"/>
    </row>
    <row r="40" spans="2:21" x14ac:dyDescent="0.3">
      <c r="C40" s="1"/>
    </row>
    <row r="41" spans="2:21" x14ac:dyDescent="0.3">
      <c r="C41" s="1" t="s">
        <v>65</v>
      </c>
    </row>
    <row r="42" spans="2:21" x14ac:dyDescent="0.3">
      <c r="C42" s="9" t="s">
        <v>66</v>
      </c>
    </row>
    <row r="43" spans="2:21" x14ac:dyDescent="0.3">
      <c r="C43" s="9"/>
    </row>
    <row r="44" spans="2:21" x14ac:dyDescent="0.3">
      <c r="C44" s="1" t="s">
        <v>67</v>
      </c>
    </row>
    <row r="45" spans="2:21" x14ac:dyDescent="0.3">
      <c r="C45" s="9" t="s">
        <v>68</v>
      </c>
    </row>
    <row r="46" spans="2:21" x14ac:dyDescent="0.3">
      <c r="C46" s="9"/>
    </row>
    <row r="47" spans="2:21" x14ac:dyDescent="0.3">
      <c r="C47" s="1" t="s">
        <v>69</v>
      </c>
    </row>
    <row r="48" spans="2:21" x14ac:dyDescent="0.3">
      <c r="C48" s="10" t="s">
        <v>70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topLeftCell="A2" zoomScaleNormal="100" workbookViewId="0">
      <pane xSplit="3" ySplit="2" topLeftCell="D4" activePane="bottomRight" state="frozen"/>
      <selection activeCell="A2" sqref="A2"/>
      <selection pane="topRight" activeCell="D2" sqref="D2"/>
      <selection pane="bottomLeft" activeCell="A4" sqref="A4"/>
      <selection pane="bottomRight" activeCell="F27" sqref="F27"/>
    </sheetView>
  </sheetViews>
  <sheetFormatPr defaultRowHeight="15" x14ac:dyDescent="0.3"/>
  <cols>
    <col min="1" max="1" width="2.125" customWidth="1"/>
    <col min="2" max="2" width="9.5" customWidth="1"/>
    <col min="3" max="3" width="31.25" customWidth="1"/>
    <col min="4" max="13" width="14.625" customWidth="1"/>
  </cols>
  <sheetData>
    <row r="1" spans="2:16" x14ac:dyDescent="0.3">
      <c r="B1" s="1" t="s">
        <v>71</v>
      </c>
    </row>
    <row r="2" spans="2:16" x14ac:dyDescent="0.3">
      <c r="B2" s="6"/>
      <c r="C2" s="2"/>
      <c r="D2" s="2"/>
      <c r="E2" s="2"/>
      <c r="F2" s="2"/>
      <c r="G2" s="2"/>
      <c r="H2" s="2"/>
      <c r="I2" s="2"/>
      <c r="J2" s="2"/>
    </row>
    <row r="3" spans="2:16" x14ac:dyDescent="0.3">
      <c r="B3" s="3" t="s">
        <v>110</v>
      </c>
      <c r="C3" s="3" t="s">
        <v>111</v>
      </c>
      <c r="D3" s="29" t="s">
        <v>72</v>
      </c>
      <c r="E3" s="29" t="s">
        <v>73</v>
      </c>
      <c r="F3" s="29" t="s">
        <v>74</v>
      </c>
      <c r="G3" s="29" t="s">
        <v>75</v>
      </c>
      <c r="H3" s="29" t="s">
        <v>76</v>
      </c>
      <c r="I3" s="29" t="s">
        <v>77</v>
      </c>
      <c r="J3" s="29" t="s">
        <v>78</v>
      </c>
      <c r="K3" s="29" t="s">
        <v>79</v>
      </c>
      <c r="L3" s="29" t="s">
        <v>80</v>
      </c>
      <c r="M3" s="29" t="s">
        <v>81</v>
      </c>
      <c r="N3" s="3" t="s">
        <v>34</v>
      </c>
      <c r="O3" s="3" t="s">
        <v>21</v>
      </c>
      <c r="P3" s="7" t="s">
        <v>22</v>
      </c>
    </row>
    <row r="4" spans="2:16" x14ac:dyDescent="0.3">
      <c r="B4" s="3"/>
      <c r="C4" s="3" t="s">
        <v>285</v>
      </c>
      <c r="D4" s="30"/>
      <c r="E4" s="30"/>
      <c r="F4" s="30"/>
      <c r="G4" s="30"/>
      <c r="H4" s="30"/>
      <c r="I4" s="30">
        <v>9</v>
      </c>
      <c r="J4" s="30"/>
      <c r="K4" s="30"/>
      <c r="L4" s="30"/>
      <c r="M4" s="30"/>
      <c r="N4" s="8">
        <f t="shared" ref="N4" si="0">SUM(D4:M4)</f>
        <v>9</v>
      </c>
      <c r="O4" s="3">
        <f t="shared" ref="O4" si="1">QUOTIENT(+N4,18)</f>
        <v>0</v>
      </c>
      <c r="P4" s="8">
        <f t="shared" ref="P4" si="2">MOD(N4,18)</f>
        <v>9</v>
      </c>
    </row>
    <row r="5" spans="2:16" x14ac:dyDescent="0.3">
      <c r="B5" s="3"/>
      <c r="C5" s="3"/>
      <c r="D5" s="30"/>
      <c r="E5" s="30"/>
      <c r="F5" s="30"/>
      <c r="G5" s="30"/>
      <c r="H5" s="30"/>
      <c r="I5" s="30" t="s">
        <v>323</v>
      </c>
      <c r="J5" s="30"/>
      <c r="K5" s="30"/>
      <c r="L5" s="30"/>
      <c r="M5" s="30"/>
      <c r="N5" s="3"/>
      <c r="O5" s="3"/>
      <c r="P5" s="7"/>
    </row>
    <row r="6" spans="2:16" x14ac:dyDescent="0.3">
      <c r="B6" s="3" t="s">
        <v>5</v>
      </c>
      <c r="C6" s="3" t="s">
        <v>148</v>
      </c>
      <c r="D6" s="27">
        <v>1</v>
      </c>
      <c r="E6" s="27">
        <v>1</v>
      </c>
      <c r="F6" s="27">
        <v>1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7">
        <v>1</v>
      </c>
      <c r="M6" s="27">
        <v>1</v>
      </c>
      <c r="N6" s="8">
        <f t="shared" ref="N6:N28" si="3">SUM(D6:M6)</f>
        <v>10</v>
      </c>
      <c r="O6" s="3">
        <f t="shared" ref="O6:O28" si="4">QUOTIENT(+N6,18)</f>
        <v>0</v>
      </c>
      <c r="P6" s="8">
        <f t="shared" ref="P6:P28" si="5">MOD(N6,18)</f>
        <v>10</v>
      </c>
    </row>
    <row r="7" spans="2:16" x14ac:dyDescent="0.3">
      <c r="B7" s="3"/>
      <c r="C7" s="3"/>
      <c r="D7" s="30" t="s">
        <v>296</v>
      </c>
      <c r="E7" s="30" t="s">
        <v>296</v>
      </c>
      <c r="F7" s="30" t="s">
        <v>296</v>
      </c>
      <c r="G7" s="30" t="s">
        <v>296</v>
      </c>
      <c r="H7" s="30" t="s">
        <v>296</v>
      </c>
      <c r="I7" s="30" t="s">
        <v>296</v>
      </c>
      <c r="J7" s="30" t="s">
        <v>296</v>
      </c>
      <c r="K7" s="30" t="s">
        <v>296</v>
      </c>
      <c r="L7" s="30" t="s">
        <v>244</v>
      </c>
      <c r="M7" s="30" t="s">
        <v>296</v>
      </c>
      <c r="N7" s="8"/>
      <c r="O7" s="3"/>
      <c r="P7" s="8"/>
    </row>
    <row r="8" spans="2:16" x14ac:dyDescent="0.3">
      <c r="B8" s="3" t="s">
        <v>17</v>
      </c>
      <c r="C8" s="3" t="s">
        <v>118</v>
      </c>
      <c r="D8" s="27">
        <v>2</v>
      </c>
      <c r="E8" s="27">
        <v>2</v>
      </c>
      <c r="F8" s="27">
        <v>2</v>
      </c>
      <c r="G8" s="27">
        <v>2</v>
      </c>
      <c r="H8" s="27">
        <v>2</v>
      </c>
      <c r="I8" s="27">
        <v>2</v>
      </c>
      <c r="J8" s="27">
        <v>2</v>
      </c>
      <c r="K8" s="27">
        <v>2</v>
      </c>
      <c r="L8" s="27">
        <v>2</v>
      </c>
      <c r="M8" s="27">
        <v>2</v>
      </c>
      <c r="N8" s="8">
        <f t="shared" si="3"/>
        <v>20</v>
      </c>
      <c r="O8" s="3">
        <f t="shared" si="4"/>
        <v>1</v>
      </c>
      <c r="P8" s="8">
        <f t="shared" si="5"/>
        <v>2</v>
      </c>
    </row>
    <row r="9" spans="2:16" x14ac:dyDescent="0.3">
      <c r="B9" s="3"/>
      <c r="C9" s="3"/>
      <c r="D9" s="30" t="s">
        <v>245</v>
      </c>
      <c r="E9" s="30" t="s">
        <v>245</v>
      </c>
      <c r="F9" s="30" t="s">
        <v>245</v>
      </c>
      <c r="G9" s="30" t="s">
        <v>245</v>
      </c>
      <c r="H9" s="30" t="s">
        <v>245</v>
      </c>
      <c r="I9" s="30" t="s">
        <v>245</v>
      </c>
      <c r="J9" s="30" t="s">
        <v>245</v>
      </c>
      <c r="K9" s="30" t="s">
        <v>245</v>
      </c>
      <c r="L9" s="30" t="s">
        <v>245</v>
      </c>
      <c r="M9" s="30" t="s">
        <v>245</v>
      </c>
      <c r="N9" s="8"/>
      <c r="O9" s="3"/>
      <c r="P9" s="8"/>
    </row>
    <row r="10" spans="2:16" x14ac:dyDescent="0.3">
      <c r="B10" s="3" t="s">
        <v>8</v>
      </c>
      <c r="C10" s="3" t="s">
        <v>129</v>
      </c>
      <c r="D10" s="27">
        <v>2</v>
      </c>
      <c r="E10" s="27">
        <v>2</v>
      </c>
      <c r="F10" s="27">
        <v>2</v>
      </c>
      <c r="G10" s="27">
        <v>2</v>
      </c>
      <c r="H10" s="27">
        <v>2</v>
      </c>
      <c r="I10" s="27">
        <v>2</v>
      </c>
      <c r="J10" s="27">
        <v>2</v>
      </c>
      <c r="K10" s="27">
        <v>2</v>
      </c>
      <c r="L10" s="27">
        <v>2</v>
      </c>
      <c r="M10" s="27">
        <v>2</v>
      </c>
      <c r="N10" s="8">
        <f t="shared" si="3"/>
        <v>20</v>
      </c>
      <c r="O10" s="3">
        <f t="shared" si="4"/>
        <v>1</v>
      </c>
      <c r="P10" s="8">
        <f t="shared" si="5"/>
        <v>2</v>
      </c>
    </row>
    <row r="11" spans="2:16" x14ac:dyDescent="0.3">
      <c r="B11" s="3"/>
      <c r="C11" s="3"/>
      <c r="D11" s="30" t="s">
        <v>282</v>
      </c>
      <c r="E11" s="30" t="s">
        <v>282</v>
      </c>
      <c r="F11" s="30" t="s">
        <v>282</v>
      </c>
      <c r="G11" s="30" t="s">
        <v>282</v>
      </c>
      <c r="H11" s="30" t="s">
        <v>282</v>
      </c>
      <c r="I11" s="30" t="s">
        <v>282</v>
      </c>
      <c r="J11" s="30" t="s">
        <v>282</v>
      </c>
      <c r="K11" s="30" t="s">
        <v>282</v>
      </c>
      <c r="L11" s="30" t="s">
        <v>282</v>
      </c>
      <c r="M11" s="30" t="s">
        <v>282</v>
      </c>
      <c r="N11" s="8"/>
      <c r="O11" s="3"/>
      <c r="P11" s="8"/>
    </row>
    <row r="12" spans="2:16" x14ac:dyDescent="0.3">
      <c r="B12" s="3" t="s">
        <v>119</v>
      </c>
      <c r="C12" s="3" t="s">
        <v>120</v>
      </c>
      <c r="D12" s="31"/>
      <c r="E12" s="31"/>
      <c r="F12" s="31"/>
      <c r="G12" s="31"/>
      <c r="H12" s="27">
        <v>3</v>
      </c>
      <c r="I12" s="27">
        <v>3</v>
      </c>
      <c r="J12" s="27">
        <v>3</v>
      </c>
      <c r="K12" s="27">
        <v>3</v>
      </c>
      <c r="L12" s="27">
        <v>3</v>
      </c>
      <c r="M12" s="27">
        <v>3</v>
      </c>
      <c r="N12" s="8">
        <f t="shared" si="3"/>
        <v>18</v>
      </c>
      <c r="O12" s="3"/>
      <c r="P12" s="8"/>
    </row>
    <row r="13" spans="2:16" x14ac:dyDescent="0.3">
      <c r="B13" s="3"/>
      <c r="C13" s="3"/>
      <c r="D13" s="31"/>
      <c r="E13" s="31"/>
      <c r="F13" s="31"/>
      <c r="G13" s="31"/>
      <c r="H13" s="30" t="s">
        <v>246</v>
      </c>
      <c r="I13" s="30" t="s">
        <v>246</v>
      </c>
      <c r="J13" s="30" t="s">
        <v>246</v>
      </c>
      <c r="K13" s="30" t="s">
        <v>297</v>
      </c>
      <c r="L13" s="30" t="s">
        <v>246</v>
      </c>
      <c r="M13" s="30" t="s">
        <v>297</v>
      </c>
      <c r="N13" s="8"/>
      <c r="O13" s="3"/>
      <c r="P13" s="8"/>
    </row>
    <row r="14" spans="2:16" x14ac:dyDescent="0.3">
      <c r="B14" s="3" t="s">
        <v>119</v>
      </c>
      <c r="C14" s="3" t="s">
        <v>117</v>
      </c>
      <c r="D14" s="31"/>
      <c r="E14" s="31"/>
      <c r="F14" s="31"/>
      <c r="G14" s="31"/>
      <c r="H14" s="27">
        <v>2</v>
      </c>
      <c r="I14" s="27">
        <v>2</v>
      </c>
      <c r="J14" s="27">
        <v>2</v>
      </c>
      <c r="K14" s="27">
        <v>2</v>
      </c>
      <c r="L14" s="27">
        <v>3</v>
      </c>
      <c r="M14" s="27">
        <v>3</v>
      </c>
      <c r="N14" s="8">
        <f t="shared" si="3"/>
        <v>14</v>
      </c>
      <c r="O14" s="3">
        <f t="shared" si="4"/>
        <v>0</v>
      </c>
      <c r="P14" s="8">
        <f t="shared" si="5"/>
        <v>14</v>
      </c>
    </row>
    <row r="15" spans="2:16" x14ac:dyDescent="0.3">
      <c r="B15" s="3"/>
      <c r="C15" s="3"/>
      <c r="D15" s="31"/>
      <c r="E15" s="31"/>
      <c r="F15" s="31"/>
      <c r="G15" s="31"/>
      <c r="H15" s="30" t="s">
        <v>246</v>
      </c>
      <c r="I15" s="30" t="s">
        <v>297</v>
      </c>
      <c r="J15" s="30" t="s">
        <v>246</v>
      </c>
      <c r="K15" s="30" t="s">
        <v>297</v>
      </c>
      <c r="L15" s="30" t="s">
        <v>246</v>
      </c>
      <c r="M15" s="30" t="s">
        <v>297</v>
      </c>
      <c r="N15" s="8"/>
      <c r="O15" s="3"/>
      <c r="P15" s="8"/>
    </row>
    <row r="16" spans="2:16" x14ac:dyDescent="0.3">
      <c r="B16" s="3" t="s">
        <v>1</v>
      </c>
      <c r="C16" s="3" t="s">
        <v>146</v>
      </c>
      <c r="D16" s="27">
        <v>3</v>
      </c>
      <c r="E16" s="27">
        <v>3</v>
      </c>
      <c r="F16" s="27">
        <v>3</v>
      </c>
      <c r="G16" s="27">
        <v>3</v>
      </c>
      <c r="H16" s="27">
        <v>3</v>
      </c>
      <c r="I16" s="27">
        <v>3</v>
      </c>
      <c r="J16" s="27">
        <v>3</v>
      </c>
      <c r="K16" s="27">
        <v>3</v>
      </c>
      <c r="L16" s="27">
        <v>4</v>
      </c>
      <c r="M16" s="27">
        <v>4</v>
      </c>
      <c r="N16" s="8">
        <f t="shared" si="3"/>
        <v>32</v>
      </c>
      <c r="O16" s="3">
        <f t="shared" si="4"/>
        <v>1</v>
      </c>
      <c r="P16" s="8">
        <f t="shared" si="5"/>
        <v>14</v>
      </c>
    </row>
    <row r="17" spans="2:16" x14ac:dyDescent="0.3">
      <c r="B17" s="3"/>
      <c r="C17" s="3"/>
      <c r="D17" s="30" t="s">
        <v>249</v>
      </c>
      <c r="E17" s="30" t="s">
        <v>294</v>
      </c>
      <c r="F17" s="30" t="s">
        <v>249</v>
      </c>
      <c r="G17" s="30" t="s">
        <v>294</v>
      </c>
      <c r="H17" s="30" t="s">
        <v>249</v>
      </c>
      <c r="I17" s="30" t="s">
        <v>294</v>
      </c>
      <c r="J17" s="30" t="s">
        <v>249</v>
      </c>
      <c r="K17" s="30" t="s">
        <v>294</v>
      </c>
      <c r="L17" s="30" t="s">
        <v>294</v>
      </c>
      <c r="M17" s="30" t="s">
        <v>294</v>
      </c>
      <c r="N17" s="8"/>
      <c r="O17" s="3"/>
      <c r="P17" s="8"/>
    </row>
    <row r="18" spans="2:16" x14ac:dyDescent="0.3">
      <c r="B18" s="3" t="s">
        <v>13</v>
      </c>
      <c r="C18" s="3" t="s">
        <v>121</v>
      </c>
      <c r="D18" s="27">
        <v>2</v>
      </c>
      <c r="E18" s="27">
        <v>2</v>
      </c>
      <c r="F18" s="27">
        <v>2</v>
      </c>
      <c r="G18" s="27">
        <v>2</v>
      </c>
      <c r="H18" s="27">
        <v>3</v>
      </c>
      <c r="I18" s="27">
        <v>3</v>
      </c>
      <c r="J18" s="27">
        <v>3</v>
      </c>
      <c r="K18" s="27">
        <v>3</v>
      </c>
      <c r="L18" s="27">
        <v>3</v>
      </c>
      <c r="M18" s="27">
        <v>3</v>
      </c>
      <c r="N18" s="8">
        <f t="shared" si="3"/>
        <v>26</v>
      </c>
      <c r="O18" s="3"/>
      <c r="P18" s="8"/>
    </row>
    <row r="19" spans="2:16" x14ac:dyDescent="0.3">
      <c r="B19" s="3"/>
      <c r="C19" s="3"/>
      <c r="D19" s="30" t="s">
        <v>250</v>
      </c>
      <c r="E19" s="30" t="s">
        <v>250</v>
      </c>
      <c r="F19" s="30" t="s">
        <v>295</v>
      </c>
      <c r="G19" s="30" t="s">
        <v>248</v>
      </c>
      <c r="H19" s="30" t="s">
        <v>295</v>
      </c>
      <c r="I19" s="30" t="s">
        <v>248</v>
      </c>
      <c r="J19" s="30" t="s">
        <v>247</v>
      </c>
      <c r="K19" s="30" t="s">
        <v>248</v>
      </c>
      <c r="L19" s="30" t="s">
        <v>247</v>
      </c>
      <c r="M19" s="30" t="s">
        <v>248</v>
      </c>
      <c r="N19" s="8"/>
      <c r="O19" s="3"/>
      <c r="P19" s="8"/>
    </row>
    <row r="20" spans="2:16" x14ac:dyDescent="0.3">
      <c r="B20" s="3" t="s">
        <v>13</v>
      </c>
      <c r="C20" s="3" t="s">
        <v>116</v>
      </c>
      <c r="D20" s="27">
        <v>5</v>
      </c>
      <c r="E20" s="27">
        <v>5</v>
      </c>
      <c r="F20" s="27">
        <v>5</v>
      </c>
      <c r="G20" s="27">
        <v>5</v>
      </c>
      <c r="H20" s="27">
        <v>4</v>
      </c>
      <c r="I20" s="27">
        <v>4</v>
      </c>
      <c r="J20" s="27">
        <v>4</v>
      </c>
      <c r="K20" s="27">
        <v>4</v>
      </c>
      <c r="L20" s="27">
        <v>3</v>
      </c>
      <c r="M20" s="27">
        <v>3</v>
      </c>
      <c r="N20" s="8">
        <f t="shared" si="3"/>
        <v>42</v>
      </c>
      <c r="O20" s="3">
        <f>QUOTIENT((+N20+N18),18)</f>
        <v>3</v>
      </c>
      <c r="P20" s="8">
        <f>MOD((+N18+N20),18)</f>
        <v>14</v>
      </c>
    </row>
    <row r="21" spans="2:16" x14ac:dyDescent="0.3">
      <c r="B21" s="3"/>
      <c r="C21" s="3"/>
      <c r="D21" s="30" t="s">
        <v>250</v>
      </c>
      <c r="E21" s="30" t="s">
        <v>250</v>
      </c>
      <c r="F21" s="30" t="s">
        <v>295</v>
      </c>
      <c r="G21" s="30" t="s">
        <v>247</v>
      </c>
      <c r="H21" s="30" t="s">
        <v>295</v>
      </c>
      <c r="I21" s="30" t="s">
        <v>250</v>
      </c>
      <c r="J21" s="30" t="s">
        <v>247</v>
      </c>
      <c r="K21" s="30" t="s">
        <v>248</v>
      </c>
      <c r="L21" s="30" t="s">
        <v>247</v>
      </c>
      <c r="M21" s="30" t="s">
        <v>248</v>
      </c>
      <c r="N21" s="8"/>
      <c r="O21" s="3"/>
      <c r="P21" s="8"/>
    </row>
    <row r="22" spans="2:16" x14ac:dyDescent="0.3">
      <c r="B22" s="3" t="s">
        <v>122</v>
      </c>
      <c r="C22" s="3" t="s">
        <v>126</v>
      </c>
      <c r="D22" s="27">
        <v>4</v>
      </c>
      <c r="E22" s="27">
        <v>4</v>
      </c>
      <c r="F22" s="27">
        <v>4</v>
      </c>
      <c r="G22" s="27">
        <v>4</v>
      </c>
      <c r="H22" s="27">
        <v>4</v>
      </c>
      <c r="I22" s="27">
        <v>4</v>
      </c>
      <c r="J22" s="27">
        <v>4</v>
      </c>
      <c r="K22" s="27">
        <v>4</v>
      </c>
      <c r="L22" s="27">
        <v>4</v>
      </c>
      <c r="M22" s="27">
        <v>4</v>
      </c>
      <c r="N22" s="8">
        <f t="shared" si="3"/>
        <v>40</v>
      </c>
      <c r="O22" s="3"/>
      <c r="P22" s="8"/>
    </row>
    <row r="23" spans="2:16" x14ac:dyDescent="0.3">
      <c r="B23" s="3"/>
      <c r="C23" s="3"/>
      <c r="D23" s="30" t="s">
        <v>278</v>
      </c>
      <c r="E23" s="30" t="s">
        <v>324</v>
      </c>
      <c r="F23" s="30" t="s">
        <v>278</v>
      </c>
      <c r="G23" s="30" t="s">
        <v>322</v>
      </c>
      <c r="H23" s="30" t="s">
        <v>280</v>
      </c>
      <c r="I23" s="30" t="s">
        <v>279</v>
      </c>
      <c r="J23" s="30" t="s">
        <v>278</v>
      </c>
      <c r="K23" s="30" t="s">
        <v>279</v>
      </c>
      <c r="L23" s="30" t="s">
        <v>280</v>
      </c>
      <c r="M23" s="30" t="s">
        <v>281</v>
      </c>
      <c r="N23" s="8"/>
      <c r="O23" s="3"/>
      <c r="P23" s="8"/>
    </row>
    <row r="24" spans="2:16" x14ac:dyDescent="0.3">
      <c r="B24" s="3" t="s">
        <v>122</v>
      </c>
      <c r="C24" s="3" t="s">
        <v>145</v>
      </c>
      <c r="D24" s="27">
        <v>3</v>
      </c>
      <c r="E24" s="27">
        <v>3</v>
      </c>
      <c r="F24" s="27">
        <v>3</v>
      </c>
      <c r="G24" s="27">
        <v>3</v>
      </c>
      <c r="H24" s="27">
        <v>3</v>
      </c>
      <c r="I24" s="27">
        <v>3</v>
      </c>
      <c r="J24" s="27">
        <v>3</v>
      </c>
      <c r="K24" s="27">
        <v>3</v>
      </c>
      <c r="L24" s="27">
        <v>3</v>
      </c>
      <c r="M24" s="27">
        <v>3</v>
      </c>
      <c r="N24" s="8">
        <f t="shared" si="3"/>
        <v>30</v>
      </c>
      <c r="O24" s="3"/>
      <c r="P24" s="8"/>
    </row>
    <row r="25" spans="2:16" x14ac:dyDescent="0.3">
      <c r="B25" s="3"/>
      <c r="C25" s="3"/>
      <c r="D25" s="30" t="s">
        <v>278</v>
      </c>
      <c r="E25" s="30" t="s">
        <v>281</v>
      </c>
      <c r="F25" s="30" t="s">
        <v>280</v>
      </c>
      <c r="G25" s="30" t="s">
        <v>281</v>
      </c>
      <c r="H25" s="30" t="s">
        <v>280</v>
      </c>
      <c r="I25" s="30" t="s">
        <v>279</v>
      </c>
      <c r="J25" s="30" t="s">
        <v>278</v>
      </c>
      <c r="K25" s="30" t="s">
        <v>279</v>
      </c>
      <c r="L25" s="30" t="s">
        <v>280</v>
      </c>
      <c r="M25" s="30" t="s">
        <v>281</v>
      </c>
      <c r="N25" s="8"/>
      <c r="O25" s="3"/>
      <c r="P25" s="8"/>
    </row>
    <row r="26" spans="2:16" x14ac:dyDescent="0.3">
      <c r="B26" s="3" t="s">
        <v>122</v>
      </c>
      <c r="C26" s="3" t="s">
        <v>123</v>
      </c>
      <c r="D26" s="27">
        <v>3</v>
      </c>
      <c r="E26" s="27">
        <v>3</v>
      </c>
      <c r="F26" s="27">
        <v>3</v>
      </c>
      <c r="G26" s="27">
        <v>3</v>
      </c>
      <c r="H26" s="31"/>
      <c r="I26" s="31"/>
      <c r="J26" s="31"/>
      <c r="K26" s="31"/>
      <c r="L26" s="31"/>
      <c r="M26" s="31"/>
      <c r="N26" s="8">
        <f t="shared" si="3"/>
        <v>12</v>
      </c>
      <c r="O26" s="3">
        <f>QUOTIENT((+N26+N24+N22),18)</f>
        <v>4</v>
      </c>
      <c r="P26" s="8">
        <f>MOD((+N22+N24+N26),18)</f>
        <v>10</v>
      </c>
    </row>
    <row r="27" spans="2:16" x14ac:dyDescent="0.3">
      <c r="B27" s="3"/>
      <c r="C27" s="3"/>
      <c r="D27" s="30" t="s">
        <v>324</v>
      </c>
      <c r="E27" s="30" t="s">
        <v>281</v>
      </c>
      <c r="F27" s="30" t="s">
        <v>324</v>
      </c>
      <c r="G27" s="30" t="s">
        <v>281</v>
      </c>
      <c r="H27" s="31"/>
      <c r="I27" s="31"/>
      <c r="J27" s="31"/>
      <c r="K27" s="31"/>
      <c r="L27" s="31"/>
      <c r="M27" s="31"/>
      <c r="N27" s="8"/>
      <c r="O27" s="3"/>
      <c r="P27" s="8"/>
    </row>
    <row r="28" spans="2:16" x14ac:dyDescent="0.3">
      <c r="B28" s="3" t="s">
        <v>4</v>
      </c>
      <c r="C28" s="3" t="s">
        <v>147</v>
      </c>
      <c r="D28" s="27">
        <v>2</v>
      </c>
      <c r="E28" s="27">
        <v>2</v>
      </c>
      <c r="F28" s="27">
        <v>2</v>
      </c>
      <c r="G28" s="27">
        <v>2</v>
      </c>
      <c r="H28" s="27">
        <v>3</v>
      </c>
      <c r="I28" s="27">
        <v>3</v>
      </c>
      <c r="J28" s="27">
        <v>3</v>
      </c>
      <c r="K28" s="27">
        <v>3</v>
      </c>
      <c r="L28" s="27">
        <v>2</v>
      </c>
      <c r="M28" s="27">
        <v>2</v>
      </c>
      <c r="N28" s="8">
        <f t="shared" si="3"/>
        <v>24</v>
      </c>
      <c r="O28" s="3">
        <f t="shared" si="4"/>
        <v>1</v>
      </c>
      <c r="P28" s="8">
        <f t="shared" si="5"/>
        <v>6</v>
      </c>
    </row>
    <row r="29" spans="2:16" x14ac:dyDescent="0.3">
      <c r="B29" s="3"/>
      <c r="C29" s="3"/>
      <c r="D29" s="30" t="s">
        <v>323</v>
      </c>
      <c r="E29" s="30" t="s">
        <v>323</v>
      </c>
      <c r="F29" s="30" t="s">
        <v>251</v>
      </c>
      <c r="G29" s="30" t="s">
        <v>251</v>
      </c>
      <c r="H29" s="30" t="s">
        <v>251</v>
      </c>
      <c r="I29" s="30" t="s">
        <v>251</v>
      </c>
      <c r="J29" s="30" t="s">
        <v>251</v>
      </c>
      <c r="K29" s="30" t="s">
        <v>251</v>
      </c>
      <c r="L29" s="30" t="s">
        <v>323</v>
      </c>
      <c r="M29" s="30" t="s">
        <v>251</v>
      </c>
      <c r="N29" s="8"/>
      <c r="O29" s="3"/>
      <c r="P29" s="8"/>
    </row>
    <row r="30" spans="2:16" x14ac:dyDescent="0.3">
      <c r="B30" s="3" t="s">
        <v>24</v>
      </c>
      <c r="C30" s="3" t="s">
        <v>24</v>
      </c>
      <c r="D30" s="29">
        <f t="shared" ref="D30:P30" si="6">SUM(D6:D28)</f>
        <v>27</v>
      </c>
      <c r="E30" s="29">
        <f t="shared" si="6"/>
        <v>27</v>
      </c>
      <c r="F30" s="29">
        <f t="shared" si="6"/>
        <v>27</v>
      </c>
      <c r="G30" s="29">
        <f t="shared" si="6"/>
        <v>27</v>
      </c>
      <c r="H30" s="29">
        <f t="shared" si="6"/>
        <v>30</v>
      </c>
      <c r="I30" s="29">
        <f t="shared" si="6"/>
        <v>30</v>
      </c>
      <c r="J30" s="29">
        <f t="shared" si="6"/>
        <v>30</v>
      </c>
      <c r="K30" s="29">
        <f t="shared" si="6"/>
        <v>30</v>
      </c>
      <c r="L30" s="29">
        <f t="shared" si="6"/>
        <v>30</v>
      </c>
      <c r="M30" s="29">
        <f t="shared" si="6"/>
        <v>30</v>
      </c>
      <c r="N30" s="8">
        <f t="shared" si="6"/>
        <v>288</v>
      </c>
      <c r="O30" s="8">
        <f t="shared" si="6"/>
        <v>11</v>
      </c>
      <c r="P30" s="8">
        <f t="shared" si="6"/>
        <v>72</v>
      </c>
    </row>
    <row r="31" spans="2:16" x14ac:dyDescent="0.3">
      <c r="B31" s="1" t="s">
        <v>65</v>
      </c>
    </row>
    <row r="32" spans="2:16" x14ac:dyDescent="0.3">
      <c r="B32" s="9" t="s">
        <v>66</v>
      </c>
    </row>
    <row r="33" spans="2:2" x14ac:dyDescent="0.3">
      <c r="B33" s="9"/>
    </row>
    <row r="34" spans="2:2" x14ac:dyDescent="0.3">
      <c r="B34" s="1" t="s">
        <v>67</v>
      </c>
    </row>
    <row r="35" spans="2:2" x14ac:dyDescent="0.3">
      <c r="B35" s="9" t="s">
        <v>68</v>
      </c>
    </row>
    <row r="36" spans="2:2" x14ac:dyDescent="0.3">
      <c r="B36" s="9"/>
    </row>
    <row r="37" spans="2:2" x14ac:dyDescent="0.3">
      <c r="B37" s="1" t="s">
        <v>69</v>
      </c>
    </row>
    <row r="38" spans="2:2" x14ac:dyDescent="0.3">
      <c r="B38" s="10" t="s">
        <v>70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8" scale="94" orientation="landscape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4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04" sqref="L104"/>
    </sheetView>
  </sheetViews>
  <sheetFormatPr defaultRowHeight="15" x14ac:dyDescent="0.3"/>
  <cols>
    <col min="1" max="1" width="2.25" customWidth="1"/>
    <col min="2" max="2" width="8.625" customWidth="1"/>
    <col min="3" max="3" width="46.125" customWidth="1"/>
    <col min="4" max="21" width="14.625" customWidth="1"/>
    <col min="22" max="23" width="8.625" customWidth="1"/>
    <col min="24" max="24" width="5" customWidth="1"/>
  </cols>
  <sheetData>
    <row r="1" spans="2:24" x14ac:dyDescent="0.3">
      <c r="B1" s="1" t="s">
        <v>172</v>
      </c>
      <c r="C1" s="1"/>
    </row>
    <row r="2" spans="2:24" x14ac:dyDescent="0.3"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4" x14ac:dyDescent="0.3">
      <c r="B3" s="3" t="s">
        <v>110</v>
      </c>
      <c r="C3" s="3" t="s">
        <v>111</v>
      </c>
      <c r="D3" s="29" t="s">
        <v>23</v>
      </c>
      <c r="E3" s="29" t="s">
        <v>26</v>
      </c>
      <c r="F3" s="29" t="s">
        <v>27</v>
      </c>
      <c r="G3" s="29" t="s">
        <v>28</v>
      </c>
      <c r="H3" s="29" t="s">
        <v>30</v>
      </c>
      <c r="I3" s="29" t="s">
        <v>31</v>
      </c>
      <c r="J3" s="29" t="s">
        <v>32</v>
      </c>
      <c r="K3" s="29" t="s">
        <v>33</v>
      </c>
      <c r="L3" s="29" t="s">
        <v>44</v>
      </c>
      <c r="M3" s="29" t="s">
        <v>39</v>
      </c>
      <c r="N3" s="29" t="s">
        <v>45</v>
      </c>
      <c r="O3" s="29" t="s">
        <v>49</v>
      </c>
      <c r="P3" s="29" t="s">
        <v>50</v>
      </c>
      <c r="Q3" s="29" t="s">
        <v>51</v>
      </c>
      <c r="R3" s="29" t="s">
        <v>46</v>
      </c>
      <c r="S3" s="29" t="s">
        <v>47</v>
      </c>
      <c r="T3" s="29" t="s">
        <v>48</v>
      </c>
      <c r="U3" s="29" t="s">
        <v>34</v>
      </c>
      <c r="V3" s="3" t="s">
        <v>21</v>
      </c>
      <c r="W3" s="7" t="s">
        <v>22</v>
      </c>
      <c r="X3" s="13"/>
    </row>
    <row r="4" spans="2:24" x14ac:dyDescent="0.3">
      <c r="B4" s="3"/>
      <c r="C4" s="3" t="s">
        <v>285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29"/>
      <c r="V4" s="3"/>
      <c r="W4" s="7"/>
      <c r="X4" s="13"/>
    </row>
    <row r="5" spans="2:24" x14ac:dyDescent="0.3">
      <c r="B5" s="3"/>
      <c r="C5" s="3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29"/>
      <c r="V5" s="3"/>
      <c r="W5" s="7"/>
      <c r="X5" s="13"/>
    </row>
    <row r="6" spans="2:24" x14ac:dyDescent="0.3">
      <c r="B6" s="3" t="s">
        <v>5</v>
      </c>
      <c r="C6" s="3" t="s">
        <v>112</v>
      </c>
      <c r="D6" s="27">
        <v>1</v>
      </c>
      <c r="E6" s="27">
        <v>1</v>
      </c>
      <c r="F6" s="27">
        <v>1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7">
        <v>1</v>
      </c>
      <c r="M6" s="27">
        <v>1</v>
      </c>
      <c r="N6" s="27">
        <v>1</v>
      </c>
      <c r="O6" s="27">
        <v>1</v>
      </c>
      <c r="P6" s="27">
        <v>1</v>
      </c>
      <c r="Q6" s="27">
        <v>1</v>
      </c>
      <c r="R6" s="27">
        <v>1</v>
      </c>
      <c r="S6" s="27">
        <v>1</v>
      </c>
      <c r="T6" s="27">
        <v>1</v>
      </c>
      <c r="U6" s="28">
        <f t="shared" ref="U6:U83" si="0">SUM(D6:T6)</f>
        <v>17</v>
      </c>
      <c r="V6" s="3">
        <f>QUOTIENT(+U6,18)</f>
        <v>0</v>
      </c>
      <c r="W6" s="8">
        <f>MOD(U6,18)</f>
        <v>17</v>
      </c>
      <c r="X6" s="13"/>
    </row>
    <row r="7" spans="2:24" x14ac:dyDescent="0.3">
      <c r="B7" s="3"/>
      <c r="C7" s="3"/>
      <c r="D7" s="27" t="s">
        <v>244</v>
      </c>
      <c r="E7" s="27" t="s">
        <v>244</v>
      </c>
      <c r="F7" s="27" t="s">
        <v>244</v>
      </c>
      <c r="G7" s="27" t="s">
        <v>244</v>
      </c>
      <c r="H7" s="27" t="s">
        <v>244</v>
      </c>
      <c r="I7" s="27" t="s">
        <v>244</v>
      </c>
      <c r="J7" s="27" t="s">
        <v>244</v>
      </c>
      <c r="K7" s="27" t="s">
        <v>244</v>
      </c>
      <c r="L7" s="27" t="s">
        <v>244</v>
      </c>
      <c r="M7" s="27" t="s">
        <v>244</v>
      </c>
      <c r="N7" s="27" t="s">
        <v>244</v>
      </c>
      <c r="O7" s="27" t="s">
        <v>244</v>
      </c>
      <c r="P7" s="27" t="s">
        <v>244</v>
      </c>
      <c r="Q7" s="27" t="s">
        <v>244</v>
      </c>
      <c r="R7" s="27" t="s">
        <v>244</v>
      </c>
      <c r="S7" s="27" t="s">
        <v>244</v>
      </c>
      <c r="T7" s="27" t="s">
        <v>244</v>
      </c>
      <c r="U7" s="28"/>
      <c r="V7" s="3"/>
      <c r="W7" s="8"/>
      <c r="X7" s="13"/>
    </row>
    <row r="8" spans="2:24" x14ac:dyDescent="0.3">
      <c r="B8" s="3" t="s">
        <v>12</v>
      </c>
      <c r="C8" s="3" t="s">
        <v>132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27">
        <v>2</v>
      </c>
      <c r="S8" s="31"/>
      <c r="T8" s="31"/>
      <c r="U8" s="28">
        <f t="shared" si="0"/>
        <v>2</v>
      </c>
      <c r="V8" s="3"/>
      <c r="W8" s="8"/>
      <c r="X8" s="13"/>
    </row>
    <row r="9" spans="2:24" x14ac:dyDescent="0.3">
      <c r="B9" s="3"/>
      <c r="C9" s="3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27" t="s">
        <v>325</v>
      </c>
      <c r="S9" s="31"/>
      <c r="T9" s="31"/>
      <c r="U9" s="28"/>
      <c r="V9" s="3"/>
      <c r="W9" s="8"/>
      <c r="X9" s="13"/>
    </row>
    <row r="10" spans="2:24" x14ac:dyDescent="0.3">
      <c r="B10" s="3" t="s">
        <v>12</v>
      </c>
      <c r="C10" s="3" t="s">
        <v>135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27">
        <v>2</v>
      </c>
      <c r="S10" s="31"/>
      <c r="T10" s="31"/>
      <c r="U10" s="28">
        <f t="shared" si="0"/>
        <v>2</v>
      </c>
      <c r="V10" s="3"/>
      <c r="W10" s="8"/>
      <c r="X10" s="13"/>
    </row>
    <row r="11" spans="2:24" x14ac:dyDescent="0.3">
      <c r="B11" s="3"/>
      <c r="C11" s="3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27" t="s">
        <v>325</v>
      </c>
      <c r="S11" s="31"/>
      <c r="T11" s="31"/>
      <c r="U11" s="28"/>
      <c r="V11" s="3"/>
      <c r="W11" s="8"/>
      <c r="X11" s="13"/>
    </row>
    <row r="12" spans="2:24" x14ac:dyDescent="0.3">
      <c r="B12" s="3" t="s">
        <v>12</v>
      </c>
      <c r="C12" s="3" t="s">
        <v>138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27">
        <v>4</v>
      </c>
      <c r="U12" s="28">
        <f t="shared" si="0"/>
        <v>4</v>
      </c>
      <c r="V12" s="3"/>
      <c r="W12" s="8"/>
      <c r="X12" s="13"/>
    </row>
    <row r="13" spans="2:24" x14ac:dyDescent="0.3">
      <c r="B13" s="3"/>
      <c r="C13" s="3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27" t="s">
        <v>254</v>
      </c>
      <c r="U13" s="28"/>
      <c r="V13" s="3"/>
      <c r="W13" s="8"/>
      <c r="X13" s="13"/>
    </row>
    <row r="14" spans="2:24" x14ac:dyDescent="0.3">
      <c r="B14" s="3" t="s">
        <v>12</v>
      </c>
      <c r="C14" s="3" t="s">
        <v>139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27">
        <v>3</v>
      </c>
      <c r="S14" s="27">
        <v>3</v>
      </c>
      <c r="T14" s="31"/>
      <c r="U14" s="28">
        <f t="shared" si="0"/>
        <v>6</v>
      </c>
      <c r="V14" s="3"/>
      <c r="W14" s="8"/>
      <c r="X14" s="13"/>
    </row>
    <row r="15" spans="2:24" x14ac:dyDescent="0.3">
      <c r="B15" s="3"/>
      <c r="C15" s="3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27" t="s">
        <v>253</v>
      </c>
      <c r="S15" s="27" t="s">
        <v>254</v>
      </c>
      <c r="T15" s="31"/>
      <c r="U15" s="28"/>
      <c r="V15" s="3"/>
      <c r="W15" s="8"/>
      <c r="X15" s="13"/>
    </row>
    <row r="16" spans="2:24" x14ac:dyDescent="0.3">
      <c r="B16" s="3" t="s">
        <v>12</v>
      </c>
      <c r="C16" s="3" t="s">
        <v>131</v>
      </c>
      <c r="D16" s="27">
        <v>3</v>
      </c>
      <c r="E16" s="27">
        <v>3</v>
      </c>
      <c r="F16" s="27">
        <v>3</v>
      </c>
      <c r="G16" s="27">
        <v>3</v>
      </c>
      <c r="H16" s="27">
        <v>3</v>
      </c>
      <c r="I16" s="27">
        <v>3</v>
      </c>
      <c r="J16" s="27">
        <v>3</v>
      </c>
      <c r="K16" s="27">
        <v>3</v>
      </c>
      <c r="L16" s="31"/>
      <c r="M16" s="31"/>
      <c r="N16" s="31"/>
      <c r="O16" s="31"/>
      <c r="P16" s="31"/>
      <c r="Q16" s="31"/>
      <c r="R16" s="31"/>
      <c r="S16" s="31"/>
      <c r="T16" s="31"/>
      <c r="U16" s="28">
        <f t="shared" si="0"/>
        <v>24</v>
      </c>
      <c r="V16" s="3"/>
      <c r="W16" s="8"/>
      <c r="X16" s="13"/>
    </row>
    <row r="17" spans="2:24" x14ac:dyDescent="0.3">
      <c r="B17" s="3"/>
      <c r="C17" s="3"/>
      <c r="D17" s="27" t="s">
        <v>253</v>
      </c>
      <c r="E17" s="27" t="s">
        <v>254</v>
      </c>
      <c r="F17" s="27" t="s">
        <v>325</v>
      </c>
      <c r="G17" s="27" t="s">
        <v>325</v>
      </c>
      <c r="H17" s="27" t="s">
        <v>253</v>
      </c>
      <c r="I17" s="27" t="s">
        <v>254</v>
      </c>
      <c r="J17" s="27" t="s">
        <v>325</v>
      </c>
      <c r="K17" s="27" t="s">
        <v>325</v>
      </c>
      <c r="L17" s="31"/>
      <c r="M17" s="31"/>
      <c r="N17" s="31"/>
      <c r="O17" s="31"/>
      <c r="P17" s="31"/>
      <c r="Q17" s="31"/>
      <c r="R17" s="31"/>
      <c r="S17" s="31"/>
      <c r="T17" s="31"/>
      <c r="U17" s="28"/>
      <c r="V17" s="3"/>
      <c r="W17" s="8"/>
      <c r="X17" s="13"/>
    </row>
    <row r="18" spans="2:24" x14ac:dyDescent="0.3">
      <c r="B18" s="3" t="s">
        <v>12</v>
      </c>
      <c r="C18" s="3" t="s">
        <v>130</v>
      </c>
      <c r="D18" s="31"/>
      <c r="E18" s="31"/>
      <c r="F18" s="31"/>
      <c r="G18" s="31"/>
      <c r="H18" s="31"/>
      <c r="I18" s="31"/>
      <c r="J18" s="31"/>
      <c r="K18" s="31"/>
      <c r="L18" s="27">
        <v>2</v>
      </c>
      <c r="M18" s="27">
        <v>2</v>
      </c>
      <c r="N18" s="27">
        <v>2</v>
      </c>
      <c r="O18" s="27">
        <v>2</v>
      </c>
      <c r="P18" s="27">
        <v>3</v>
      </c>
      <c r="Q18" s="27">
        <v>3</v>
      </c>
      <c r="R18" s="31"/>
      <c r="S18" s="31"/>
      <c r="T18" s="31"/>
      <c r="U18" s="28">
        <f t="shared" si="0"/>
        <v>14</v>
      </c>
      <c r="V18" s="3"/>
      <c r="W18" s="8"/>
      <c r="X18" s="13"/>
    </row>
    <row r="19" spans="2:24" x14ac:dyDescent="0.3">
      <c r="B19" s="3"/>
      <c r="C19" s="3"/>
      <c r="D19" s="31"/>
      <c r="E19" s="31"/>
      <c r="F19" s="31"/>
      <c r="G19" s="31"/>
      <c r="H19" s="31"/>
      <c r="I19" s="31"/>
      <c r="J19" s="31"/>
      <c r="K19" s="31"/>
      <c r="L19" s="27" t="s">
        <v>253</v>
      </c>
      <c r="M19" s="27" t="s">
        <v>254</v>
      </c>
      <c r="N19" s="27" t="s">
        <v>253</v>
      </c>
      <c r="O19" s="27" t="s">
        <v>253</v>
      </c>
      <c r="P19" s="27" t="s">
        <v>254</v>
      </c>
      <c r="Q19" s="27" t="s">
        <v>253</v>
      </c>
      <c r="R19" s="31"/>
      <c r="S19" s="31"/>
      <c r="T19" s="31"/>
      <c r="U19" s="28"/>
      <c r="V19" s="3"/>
      <c r="W19" s="8"/>
      <c r="X19" s="13"/>
    </row>
    <row r="20" spans="2:24" x14ac:dyDescent="0.3">
      <c r="B20" s="3"/>
      <c r="C20" s="18" t="s">
        <v>165</v>
      </c>
      <c r="D20" s="35">
        <f>+D8+D10+D12+D14+D16+D18</f>
        <v>3</v>
      </c>
      <c r="E20" s="35">
        <f t="shared" ref="E20:T20" si="1">+E8+E10+E12+E14+E16+E18</f>
        <v>3</v>
      </c>
      <c r="F20" s="35">
        <f t="shared" si="1"/>
        <v>3</v>
      </c>
      <c r="G20" s="35">
        <f t="shared" si="1"/>
        <v>3</v>
      </c>
      <c r="H20" s="35">
        <f t="shared" si="1"/>
        <v>3</v>
      </c>
      <c r="I20" s="35">
        <f t="shared" si="1"/>
        <v>3</v>
      </c>
      <c r="J20" s="35">
        <f t="shared" si="1"/>
        <v>3</v>
      </c>
      <c r="K20" s="35">
        <f t="shared" si="1"/>
        <v>3</v>
      </c>
      <c r="L20" s="35">
        <f t="shared" si="1"/>
        <v>2</v>
      </c>
      <c r="M20" s="35">
        <f t="shared" si="1"/>
        <v>2</v>
      </c>
      <c r="N20" s="35">
        <f t="shared" si="1"/>
        <v>2</v>
      </c>
      <c r="O20" s="35">
        <f t="shared" si="1"/>
        <v>2</v>
      </c>
      <c r="P20" s="35">
        <f t="shared" si="1"/>
        <v>3</v>
      </c>
      <c r="Q20" s="35">
        <f t="shared" si="1"/>
        <v>3</v>
      </c>
      <c r="R20" s="35">
        <f t="shared" si="1"/>
        <v>7</v>
      </c>
      <c r="S20" s="35">
        <f t="shared" si="1"/>
        <v>3</v>
      </c>
      <c r="T20" s="35">
        <f t="shared" si="1"/>
        <v>4</v>
      </c>
      <c r="U20" s="28">
        <f t="shared" si="0"/>
        <v>52</v>
      </c>
      <c r="V20" s="18">
        <f t="shared" ref="V20:V29" si="2">QUOTIENT(+U20,18)</f>
        <v>2</v>
      </c>
      <c r="W20" s="19">
        <f t="shared" ref="W20:W29" si="3">MOD(U20,18)</f>
        <v>16</v>
      </c>
      <c r="X20" s="13"/>
    </row>
    <row r="21" spans="2:24" x14ac:dyDescent="0.3">
      <c r="B21" s="3" t="s">
        <v>7</v>
      </c>
      <c r="C21" s="3" t="s">
        <v>114</v>
      </c>
      <c r="D21" s="27">
        <v>2</v>
      </c>
      <c r="E21" s="27">
        <v>2</v>
      </c>
      <c r="F21" s="27">
        <v>2</v>
      </c>
      <c r="G21" s="27">
        <v>2</v>
      </c>
      <c r="H21" s="27">
        <v>2</v>
      </c>
      <c r="I21" s="27">
        <v>2</v>
      </c>
      <c r="J21" s="27">
        <v>2</v>
      </c>
      <c r="K21" s="27">
        <v>2</v>
      </c>
      <c r="L21" s="31"/>
      <c r="M21" s="31"/>
      <c r="N21" s="31"/>
      <c r="O21" s="31"/>
      <c r="P21" s="31"/>
      <c r="Q21" s="31"/>
      <c r="R21" s="31"/>
      <c r="S21" s="31"/>
      <c r="T21" s="31"/>
      <c r="U21" s="28">
        <f t="shared" si="0"/>
        <v>16</v>
      </c>
      <c r="V21" s="3">
        <f t="shared" si="2"/>
        <v>0</v>
      </c>
      <c r="W21" s="8">
        <f t="shared" si="3"/>
        <v>16</v>
      </c>
      <c r="X21" s="16" t="s">
        <v>88</v>
      </c>
    </row>
    <row r="22" spans="2:24" x14ac:dyDescent="0.3">
      <c r="B22" s="3"/>
      <c r="C22" s="3"/>
      <c r="D22" s="30" t="s">
        <v>305</v>
      </c>
      <c r="E22" s="30" t="s">
        <v>305</v>
      </c>
      <c r="F22" s="30" t="s">
        <v>305</v>
      </c>
      <c r="G22" s="30" t="s">
        <v>305</v>
      </c>
      <c r="H22" s="30" t="s">
        <v>305</v>
      </c>
      <c r="I22" s="30" t="s">
        <v>305</v>
      </c>
      <c r="J22" s="30" t="s">
        <v>305</v>
      </c>
      <c r="K22" s="30" t="s">
        <v>305</v>
      </c>
      <c r="L22" s="31"/>
      <c r="M22" s="31"/>
      <c r="N22" s="31"/>
      <c r="O22" s="31"/>
      <c r="P22" s="31"/>
      <c r="Q22" s="31"/>
      <c r="R22" s="31"/>
      <c r="S22" s="31"/>
      <c r="T22" s="31"/>
      <c r="U22" s="28"/>
      <c r="V22" s="3"/>
      <c r="W22" s="8"/>
      <c r="X22" s="16"/>
    </row>
    <row r="23" spans="2:24" x14ac:dyDescent="0.3">
      <c r="B23" s="3" t="s">
        <v>8</v>
      </c>
      <c r="C23" s="3" t="s">
        <v>129</v>
      </c>
      <c r="D23" s="27">
        <v>2</v>
      </c>
      <c r="E23" s="27">
        <v>2</v>
      </c>
      <c r="F23" s="27">
        <v>2</v>
      </c>
      <c r="G23" s="27">
        <v>2</v>
      </c>
      <c r="H23" s="27">
        <v>2</v>
      </c>
      <c r="I23" s="27">
        <v>2</v>
      </c>
      <c r="J23" s="27">
        <v>2</v>
      </c>
      <c r="K23" s="27">
        <v>2</v>
      </c>
      <c r="L23" s="27">
        <v>2</v>
      </c>
      <c r="M23" s="27">
        <v>2</v>
      </c>
      <c r="N23" s="27">
        <v>2</v>
      </c>
      <c r="O23" s="27">
        <v>2</v>
      </c>
      <c r="P23" s="27">
        <v>2</v>
      </c>
      <c r="Q23" s="27">
        <v>2</v>
      </c>
      <c r="R23" s="27">
        <v>2</v>
      </c>
      <c r="S23" s="27">
        <v>2</v>
      </c>
      <c r="T23" s="27">
        <v>2</v>
      </c>
      <c r="U23" s="28">
        <f t="shared" si="0"/>
        <v>34</v>
      </c>
      <c r="V23" s="3">
        <f t="shared" si="2"/>
        <v>1</v>
      </c>
      <c r="W23" s="8">
        <f t="shared" si="3"/>
        <v>16</v>
      </c>
      <c r="X23" s="13"/>
    </row>
    <row r="24" spans="2:24" x14ac:dyDescent="0.3">
      <c r="B24" s="3"/>
      <c r="C24" s="3"/>
      <c r="D24" s="30" t="s">
        <v>255</v>
      </c>
      <c r="E24" s="30" t="s">
        <v>256</v>
      </c>
      <c r="F24" s="30" t="s">
        <v>256</v>
      </c>
      <c r="G24" s="30" t="s">
        <v>256</v>
      </c>
      <c r="H24" s="30" t="s">
        <v>255</v>
      </c>
      <c r="I24" s="30" t="s">
        <v>255</v>
      </c>
      <c r="J24" s="30" t="s">
        <v>256</v>
      </c>
      <c r="K24" s="30" t="s">
        <v>256</v>
      </c>
      <c r="L24" s="30" t="s">
        <v>255</v>
      </c>
      <c r="M24" s="30" t="s">
        <v>255</v>
      </c>
      <c r="N24" s="30" t="s">
        <v>256</v>
      </c>
      <c r="O24" s="30" t="s">
        <v>255</v>
      </c>
      <c r="P24" s="30" t="s">
        <v>255</v>
      </c>
      <c r="Q24" s="30" t="s">
        <v>256</v>
      </c>
      <c r="R24" s="30" t="s">
        <v>255</v>
      </c>
      <c r="S24" s="30" t="s">
        <v>255</v>
      </c>
      <c r="T24" s="30" t="s">
        <v>256</v>
      </c>
      <c r="U24" s="28"/>
      <c r="V24" s="3"/>
      <c r="W24" s="8"/>
      <c r="X24" s="13"/>
    </row>
    <row r="25" spans="2:24" x14ac:dyDescent="0.3">
      <c r="B25" s="3" t="s">
        <v>1</v>
      </c>
      <c r="C25" s="3" t="s">
        <v>127</v>
      </c>
      <c r="D25" s="27">
        <v>3</v>
      </c>
      <c r="E25" s="27">
        <v>3</v>
      </c>
      <c r="F25" s="27">
        <v>3</v>
      </c>
      <c r="G25" s="27">
        <v>3</v>
      </c>
      <c r="H25" s="27">
        <v>3</v>
      </c>
      <c r="I25" s="27">
        <v>3</v>
      </c>
      <c r="J25" s="27">
        <v>3</v>
      </c>
      <c r="K25" s="27">
        <v>3</v>
      </c>
      <c r="L25" s="27">
        <v>3</v>
      </c>
      <c r="M25" s="27">
        <v>3</v>
      </c>
      <c r="N25" s="27">
        <v>3</v>
      </c>
      <c r="O25" s="27">
        <v>3</v>
      </c>
      <c r="P25" s="27">
        <v>3</v>
      </c>
      <c r="Q25" s="27">
        <v>3</v>
      </c>
      <c r="R25" s="27">
        <v>2</v>
      </c>
      <c r="S25" s="27">
        <v>2</v>
      </c>
      <c r="T25" s="31"/>
      <c r="U25" s="28">
        <f t="shared" si="0"/>
        <v>46</v>
      </c>
      <c r="V25" s="3">
        <f t="shared" si="2"/>
        <v>2</v>
      </c>
      <c r="W25" s="8">
        <f t="shared" si="3"/>
        <v>10</v>
      </c>
      <c r="X25" s="13"/>
    </row>
    <row r="26" spans="2:24" x14ac:dyDescent="0.3">
      <c r="B26" s="3"/>
      <c r="C26" s="3"/>
      <c r="D26" s="30" t="s">
        <v>306</v>
      </c>
      <c r="E26" s="30" t="s">
        <v>306</v>
      </c>
      <c r="F26" s="30" t="s">
        <v>298</v>
      </c>
      <c r="G26" s="30" t="s">
        <v>298</v>
      </c>
      <c r="H26" s="30" t="s">
        <v>257</v>
      </c>
      <c r="I26" s="30" t="s">
        <v>257</v>
      </c>
      <c r="J26" s="30" t="s">
        <v>298</v>
      </c>
      <c r="K26" s="30" t="s">
        <v>298</v>
      </c>
      <c r="L26" s="30" t="s">
        <v>257</v>
      </c>
      <c r="M26" s="30" t="s">
        <v>257</v>
      </c>
      <c r="N26" s="30" t="s">
        <v>298</v>
      </c>
      <c r="O26" s="30" t="s">
        <v>257</v>
      </c>
      <c r="P26" s="30" t="s">
        <v>257</v>
      </c>
      <c r="Q26" s="30" t="s">
        <v>298</v>
      </c>
      <c r="R26" s="30" t="s">
        <v>306</v>
      </c>
      <c r="S26" s="30" t="s">
        <v>306</v>
      </c>
      <c r="T26" s="31"/>
      <c r="U26" s="28"/>
      <c r="V26" s="3"/>
      <c r="W26" s="8"/>
      <c r="X26" s="13"/>
    </row>
    <row r="27" spans="2:24" x14ac:dyDescent="0.3">
      <c r="B27" s="3" t="s">
        <v>18</v>
      </c>
      <c r="C27" s="3" t="s">
        <v>136</v>
      </c>
      <c r="D27" s="27">
        <v>3</v>
      </c>
      <c r="E27" s="27">
        <v>3</v>
      </c>
      <c r="F27" s="27">
        <v>3</v>
      </c>
      <c r="G27" s="27">
        <v>3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28">
        <f t="shared" si="0"/>
        <v>12</v>
      </c>
      <c r="V27" s="3">
        <f t="shared" si="2"/>
        <v>0</v>
      </c>
      <c r="W27" s="8">
        <f t="shared" si="3"/>
        <v>12</v>
      </c>
      <c r="X27" s="13"/>
    </row>
    <row r="28" spans="2:24" x14ac:dyDescent="0.3">
      <c r="B28" s="3"/>
      <c r="C28" s="3"/>
      <c r="D28" s="30" t="s">
        <v>260</v>
      </c>
      <c r="E28" s="30" t="s">
        <v>260</v>
      </c>
      <c r="F28" s="30" t="s">
        <v>260</v>
      </c>
      <c r="G28" s="30" t="s">
        <v>260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28"/>
      <c r="V28" s="3"/>
      <c r="W28" s="8"/>
      <c r="X28" s="13"/>
    </row>
    <row r="29" spans="2:24" x14ac:dyDescent="0.3">
      <c r="B29" s="3" t="s">
        <v>10</v>
      </c>
      <c r="C29" s="3" t="s">
        <v>157</v>
      </c>
      <c r="D29" s="31"/>
      <c r="E29" s="31"/>
      <c r="F29" s="31"/>
      <c r="G29" s="31"/>
      <c r="H29" s="31"/>
      <c r="I29" s="31"/>
      <c r="J29" s="31"/>
      <c r="K29" s="31"/>
      <c r="L29" s="27">
        <v>4</v>
      </c>
      <c r="M29" s="27">
        <v>4</v>
      </c>
      <c r="N29" s="27">
        <v>4</v>
      </c>
      <c r="O29" s="27">
        <v>4</v>
      </c>
      <c r="P29" s="27">
        <v>4</v>
      </c>
      <c r="Q29" s="27">
        <v>4</v>
      </c>
      <c r="R29" s="27">
        <v>2</v>
      </c>
      <c r="S29" s="27">
        <v>2</v>
      </c>
      <c r="T29" s="31"/>
      <c r="U29" s="28">
        <f t="shared" si="0"/>
        <v>28</v>
      </c>
      <c r="V29" s="3">
        <f t="shared" si="2"/>
        <v>1</v>
      </c>
      <c r="W29" s="8">
        <f t="shared" si="3"/>
        <v>10</v>
      </c>
      <c r="X29" s="16" t="s">
        <v>91</v>
      </c>
    </row>
    <row r="30" spans="2:24" x14ac:dyDescent="0.3">
      <c r="B30" s="3"/>
      <c r="C30" s="3"/>
      <c r="D30" s="31"/>
      <c r="E30" s="31"/>
      <c r="F30" s="31"/>
      <c r="G30" s="31"/>
      <c r="H30" s="31"/>
      <c r="I30" s="31"/>
      <c r="J30" s="31"/>
      <c r="K30" s="31"/>
      <c r="L30" s="30" t="s">
        <v>258</v>
      </c>
      <c r="M30" s="30" t="s">
        <v>307</v>
      </c>
      <c r="N30" s="30" t="s">
        <v>307</v>
      </c>
      <c r="O30" s="30" t="s">
        <v>258</v>
      </c>
      <c r="P30" s="30" t="s">
        <v>258</v>
      </c>
      <c r="Q30" s="30" t="s">
        <v>258</v>
      </c>
      <c r="R30" s="30" t="s">
        <v>258</v>
      </c>
      <c r="S30" s="30" t="s">
        <v>258</v>
      </c>
      <c r="T30" s="31"/>
      <c r="U30" s="28"/>
      <c r="V30" s="3"/>
      <c r="W30" s="8"/>
      <c r="X30" s="16"/>
    </row>
    <row r="31" spans="2:24" x14ac:dyDescent="0.3">
      <c r="B31" s="3" t="s">
        <v>13</v>
      </c>
      <c r="C31" s="3" t="s">
        <v>116</v>
      </c>
      <c r="D31" s="27">
        <v>4</v>
      </c>
      <c r="E31" s="27">
        <v>4</v>
      </c>
      <c r="F31" s="27">
        <v>4</v>
      </c>
      <c r="G31" s="27">
        <v>4</v>
      </c>
      <c r="H31" s="27">
        <v>4</v>
      </c>
      <c r="I31" s="27">
        <v>4</v>
      </c>
      <c r="J31" s="27">
        <v>4</v>
      </c>
      <c r="K31" s="27">
        <v>4</v>
      </c>
      <c r="L31" s="31"/>
      <c r="M31" s="31"/>
      <c r="N31" s="31"/>
      <c r="O31" s="31"/>
      <c r="P31" s="31"/>
      <c r="Q31" s="31"/>
      <c r="R31" s="31"/>
      <c r="S31" s="31"/>
      <c r="T31" s="31"/>
      <c r="U31" s="28">
        <f t="shared" si="0"/>
        <v>32</v>
      </c>
      <c r="V31" s="3"/>
      <c r="W31" s="8"/>
      <c r="X31" s="13"/>
    </row>
    <row r="32" spans="2:24" x14ac:dyDescent="0.3">
      <c r="B32" s="3"/>
      <c r="C32" s="3"/>
      <c r="D32" s="30" t="s">
        <v>299</v>
      </c>
      <c r="E32" s="30" t="s">
        <v>259</v>
      </c>
      <c r="F32" s="30" t="s">
        <v>300</v>
      </c>
      <c r="G32" s="30" t="s">
        <v>299</v>
      </c>
      <c r="H32" s="30" t="s">
        <v>299</v>
      </c>
      <c r="I32" s="30" t="s">
        <v>259</v>
      </c>
      <c r="J32" s="30" t="s">
        <v>259</v>
      </c>
      <c r="K32" s="30" t="s">
        <v>300</v>
      </c>
      <c r="L32" s="31"/>
      <c r="M32" s="31"/>
      <c r="N32" s="31"/>
      <c r="O32" s="31"/>
      <c r="P32" s="31"/>
      <c r="Q32" s="31"/>
      <c r="R32" s="31"/>
      <c r="S32" s="31"/>
      <c r="T32" s="31"/>
      <c r="U32" s="28"/>
      <c r="V32" s="3"/>
      <c r="W32" s="8"/>
      <c r="X32" s="13"/>
    </row>
    <row r="33" spans="2:24" x14ac:dyDescent="0.3">
      <c r="B33" s="3" t="s">
        <v>13</v>
      </c>
      <c r="C33" s="3" t="s">
        <v>121</v>
      </c>
      <c r="D33" s="27">
        <v>3</v>
      </c>
      <c r="E33" s="27">
        <v>3</v>
      </c>
      <c r="F33" s="27">
        <v>3</v>
      </c>
      <c r="G33" s="27">
        <v>3</v>
      </c>
      <c r="H33" s="27">
        <v>3</v>
      </c>
      <c r="I33" s="27">
        <v>3</v>
      </c>
      <c r="J33" s="27">
        <v>3</v>
      </c>
      <c r="K33" s="27">
        <v>3</v>
      </c>
      <c r="L33" s="31"/>
      <c r="M33" s="31"/>
      <c r="N33" s="31"/>
      <c r="O33" s="31"/>
      <c r="P33" s="31"/>
      <c r="Q33" s="31"/>
      <c r="R33" s="31"/>
      <c r="S33" s="31"/>
      <c r="T33" s="31"/>
      <c r="U33" s="28">
        <f t="shared" si="0"/>
        <v>24</v>
      </c>
      <c r="V33" s="3"/>
      <c r="W33" s="8"/>
      <c r="X33" s="13"/>
    </row>
    <row r="34" spans="2:24" x14ac:dyDescent="0.3">
      <c r="B34" s="3"/>
      <c r="C34" s="3"/>
      <c r="D34" s="30" t="s">
        <v>299</v>
      </c>
      <c r="E34" s="30" t="s">
        <v>259</v>
      </c>
      <c r="F34" s="30" t="s">
        <v>300</v>
      </c>
      <c r="G34" s="30" t="s">
        <v>300</v>
      </c>
      <c r="H34" s="30" t="s">
        <v>299</v>
      </c>
      <c r="I34" s="30" t="s">
        <v>259</v>
      </c>
      <c r="J34" s="30" t="s">
        <v>300</v>
      </c>
      <c r="K34" s="30" t="s">
        <v>300</v>
      </c>
      <c r="L34" s="31"/>
      <c r="M34" s="31"/>
      <c r="N34" s="31"/>
      <c r="O34" s="31"/>
      <c r="P34" s="31"/>
      <c r="Q34" s="31"/>
      <c r="R34" s="31"/>
      <c r="S34" s="31"/>
      <c r="T34" s="31"/>
      <c r="U34" s="28"/>
      <c r="V34" s="3"/>
      <c r="W34" s="8"/>
      <c r="X34" s="13"/>
    </row>
    <row r="35" spans="2:24" x14ac:dyDescent="0.3">
      <c r="B35" s="3"/>
      <c r="C35" s="18" t="s">
        <v>167</v>
      </c>
      <c r="D35" s="35">
        <f>+D31+D33</f>
        <v>7</v>
      </c>
      <c r="E35" s="35">
        <f t="shared" ref="E35:U35" si="4">+E31+E33</f>
        <v>7</v>
      </c>
      <c r="F35" s="35">
        <f t="shared" si="4"/>
        <v>7</v>
      </c>
      <c r="G35" s="35">
        <f t="shared" si="4"/>
        <v>7</v>
      </c>
      <c r="H35" s="35">
        <f t="shared" si="4"/>
        <v>7</v>
      </c>
      <c r="I35" s="35">
        <f t="shared" si="4"/>
        <v>7</v>
      </c>
      <c r="J35" s="35">
        <f t="shared" si="4"/>
        <v>7</v>
      </c>
      <c r="K35" s="35">
        <f t="shared" si="4"/>
        <v>7</v>
      </c>
      <c r="L35" s="35">
        <f t="shared" si="4"/>
        <v>0</v>
      </c>
      <c r="M35" s="35">
        <f t="shared" si="4"/>
        <v>0</v>
      </c>
      <c r="N35" s="35">
        <f t="shared" si="4"/>
        <v>0</v>
      </c>
      <c r="O35" s="35">
        <f t="shared" si="4"/>
        <v>0</v>
      </c>
      <c r="P35" s="35">
        <f t="shared" si="4"/>
        <v>0</v>
      </c>
      <c r="Q35" s="35">
        <f t="shared" si="4"/>
        <v>0</v>
      </c>
      <c r="R35" s="35">
        <f t="shared" si="4"/>
        <v>0</v>
      </c>
      <c r="S35" s="35">
        <f t="shared" si="4"/>
        <v>0</v>
      </c>
      <c r="T35" s="35">
        <f t="shared" si="4"/>
        <v>0</v>
      </c>
      <c r="U35" s="33">
        <f t="shared" si="4"/>
        <v>56</v>
      </c>
      <c r="V35" s="18">
        <f>QUOTIENT(+U35,18)</f>
        <v>3</v>
      </c>
      <c r="W35" s="19">
        <f>MOD(U35,18)</f>
        <v>2</v>
      </c>
      <c r="X35" s="13"/>
    </row>
    <row r="36" spans="2:24" x14ac:dyDescent="0.3">
      <c r="B36" s="3" t="s">
        <v>0</v>
      </c>
      <c r="C36" s="3" t="s">
        <v>126</v>
      </c>
      <c r="D36" s="27">
        <v>4</v>
      </c>
      <c r="E36" s="27">
        <v>4</v>
      </c>
      <c r="F36" s="27">
        <v>4</v>
      </c>
      <c r="G36" s="27">
        <v>4</v>
      </c>
      <c r="H36" s="27">
        <v>4</v>
      </c>
      <c r="I36" s="27">
        <v>4</v>
      </c>
      <c r="J36" s="27">
        <v>4</v>
      </c>
      <c r="K36" s="27">
        <v>4</v>
      </c>
      <c r="L36" s="27">
        <v>4</v>
      </c>
      <c r="M36" s="27">
        <v>4</v>
      </c>
      <c r="N36" s="27">
        <v>4</v>
      </c>
      <c r="O36" s="27">
        <v>4</v>
      </c>
      <c r="P36" s="27">
        <v>4</v>
      </c>
      <c r="Q36" s="27">
        <v>4</v>
      </c>
      <c r="R36" s="27">
        <v>3</v>
      </c>
      <c r="S36" s="27">
        <v>3</v>
      </c>
      <c r="T36" s="27">
        <v>3</v>
      </c>
      <c r="U36" s="28">
        <f t="shared" si="0"/>
        <v>65</v>
      </c>
      <c r="V36" s="3"/>
      <c r="W36" s="8"/>
      <c r="X36" s="13"/>
    </row>
    <row r="37" spans="2:24" x14ac:dyDescent="0.3">
      <c r="B37" s="3"/>
      <c r="C37" s="3"/>
      <c r="D37" s="30" t="s">
        <v>230</v>
      </c>
      <c r="E37" s="30" t="s">
        <v>263</v>
      </c>
      <c r="F37" s="30" t="s">
        <v>261</v>
      </c>
      <c r="G37" s="30" t="s">
        <v>264</v>
      </c>
      <c r="H37" s="30" t="s">
        <v>262</v>
      </c>
      <c r="I37" s="30" t="s">
        <v>263</v>
      </c>
      <c r="J37" s="30" t="s">
        <v>261</v>
      </c>
      <c r="K37" s="30" t="s">
        <v>264</v>
      </c>
      <c r="L37" s="30" t="s">
        <v>230</v>
      </c>
      <c r="M37" s="30" t="s">
        <v>262</v>
      </c>
      <c r="N37" s="30" t="s">
        <v>230</v>
      </c>
      <c r="O37" s="30" t="s">
        <v>264</v>
      </c>
      <c r="P37" s="30" t="s">
        <v>262</v>
      </c>
      <c r="Q37" s="30" t="s">
        <v>261</v>
      </c>
      <c r="R37" s="30" t="s">
        <v>230</v>
      </c>
      <c r="S37" s="30" t="s">
        <v>263</v>
      </c>
      <c r="T37" s="30" t="s">
        <v>262</v>
      </c>
      <c r="U37" s="28"/>
      <c r="V37" s="3"/>
      <c r="W37" s="8"/>
      <c r="X37" s="13"/>
    </row>
    <row r="38" spans="2:24" x14ac:dyDescent="0.3">
      <c r="B38" s="3" t="s">
        <v>0</v>
      </c>
      <c r="C38" s="3" t="s">
        <v>117</v>
      </c>
      <c r="D38" s="27">
        <v>2</v>
      </c>
      <c r="E38" s="27">
        <v>2</v>
      </c>
      <c r="F38" s="27">
        <v>2</v>
      </c>
      <c r="G38" s="27">
        <v>2</v>
      </c>
      <c r="H38" s="27">
        <v>2</v>
      </c>
      <c r="I38" s="27">
        <v>2</v>
      </c>
      <c r="J38" s="27">
        <v>2</v>
      </c>
      <c r="K38" s="27">
        <v>2</v>
      </c>
      <c r="L38" s="27">
        <v>2</v>
      </c>
      <c r="M38" s="27">
        <v>2</v>
      </c>
      <c r="N38" s="27">
        <v>2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7">
        <v>2</v>
      </c>
      <c r="U38" s="28">
        <f t="shared" si="0"/>
        <v>34</v>
      </c>
      <c r="V38" s="3"/>
      <c r="W38" s="8"/>
      <c r="X38" s="13"/>
    </row>
    <row r="39" spans="2:24" x14ac:dyDescent="0.3">
      <c r="B39" s="3"/>
      <c r="C39" s="3"/>
      <c r="D39" s="30" t="s">
        <v>230</v>
      </c>
      <c r="E39" s="30" t="s">
        <v>263</v>
      </c>
      <c r="F39" s="30" t="s">
        <v>261</v>
      </c>
      <c r="G39" s="30" t="s">
        <v>264</v>
      </c>
      <c r="H39" s="30" t="s">
        <v>261</v>
      </c>
      <c r="I39" s="30" t="s">
        <v>263</v>
      </c>
      <c r="J39" s="30" t="s">
        <v>261</v>
      </c>
      <c r="K39" s="30" t="s">
        <v>264</v>
      </c>
      <c r="L39" s="30" t="s">
        <v>230</v>
      </c>
      <c r="M39" s="30" t="s">
        <v>262</v>
      </c>
      <c r="N39" s="30" t="s">
        <v>264</v>
      </c>
      <c r="O39" s="30" t="s">
        <v>264</v>
      </c>
      <c r="P39" s="30" t="s">
        <v>263</v>
      </c>
      <c r="Q39" s="30" t="s">
        <v>261</v>
      </c>
      <c r="R39" s="30" t="s">
        <v>230</v>
      </c>
      <c r="S39" s="30" t="s">
        <v>263</v>
      </c>
      <c r="T39" s="30" t="s">
        <v>262</v>
      </c>
      <c r="U39" s="28"/>
      <c r="V39" s="3"/>
      <c r="W39" s="8"/>
      <c r="X39" s="13"/>
    </row>
    <row r="40" spans="2:24" x14ac:dyDescent="0.3">
      <c r="B40" s="3"/>
      <c r="C40" s="18" t="s">
        <v>166</v>
      </c>
      <c r="D40" s="35">
        <f>+D36+D38</f>
        <v>6</v>
      </c>
      <c r="E40" s="35">
        <f t="shared" ref="E40:U40" si="5">+E36+E38</f>
        <v>6</v>
      </c>
      <c r="F40" s="35">
        <f t="shared" si="5"/>
        <v>6</v>
      </c>
      <c r="G40" s="35">
        <f t="shared" si="5"/>
        <v>6</v>
      </c>
      <c r="H40" s="35">
        <f t="shared" si="5"/>
        <v>6</v>
      </c>
      <c r="I40" s="35">
        <f t="shared" si="5"/>
        <v>6</v>
      </c>
      <c r="J40" s="35">
        <f t="shared" si="5"/>
        <v>6</v>
      </c>
      <c r="K40" s="35">
        <f t="shared" si="5"/>
        <v>6</v>
      </c>
      <c r="L40" s="35">
        <f t="shared" si="5"/>
        <v>6</v>
      </c>
      <c r="M40" s="35">
        <f t="shared" si="5"/>
        <v>6</v>
      </c>
      <c r="N40" s="35">
        <f t="shared" si="5"/>
        <v>6</v>
      </c>
      <c r="O40" s="35">
        <f t="shared" si="5"/>
        <v>6</v>
      </c>
      <c r="P40" s="35">
        <f t="shared" si="5"/>
        <v>6</v>
      </c>
      <c r="Q40" s="35">
        <f t="shared" si="5"/>
        <v>6</v>
      </c>
      <c r="R40" s="35">
        <f t="shared" si="5"/>
        <v>5</v>
      </c>
      <c r="S40" s="35">
        <f t="shared" si="5"/>
        <v>5</v>
      </c>
      <c r="T40" s="35">
        <f t="shared" si="5"/>
        <v>5</v>
      </c>
      <c r="U40" s="33">
        <f t="shared" si="5"/>
        <v>99</v>
      </c>
      <c r="V40" s="18">
        <f>QUOTIENT(+U40,18)</f>
        <v>5</v>
      </c>
      <c r="W40" s="19">
        <f>MOD(U40,18)</f>
        <v>9</v>
      </c>
      <c r="X40" s="13"/>
    </row>
    <row r="41" spans="2:24" x14ac:dyDescent="0.3">
      <c r="B41" s="3" t="s">
        <v>14</v>
      </c>
      <c r="C41" s="3" t="s">
        <v>135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28">
        <f t="shared" si="0"/>
        <v>0</v>
      </c>
      <c r="V41" s="3"/>
      <c r="W41" s="8"/>
      <c r="X41" s="13"/>
    </row>
    <row r="42" spans="2:24" x14ac:dyDescent="0.3">
      <c r="B42" s="3"/>
      <c r="C42" s="3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28"/>
      <c r="V42" s="3"/>
      <c r="W42" s="8"/>
      <c r="X42" s="13"/>
    </row>
    <row r="43" spans="2:24" x14ac:dyDescent="0.3">
      <c r="B43" s="3" t="s">
        <v>14</v>
      </c>
      <c r="C43" s="3" t="s">
        <v>134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27">
        <v>2</v>
      </c>
      <c r="T43" s="31"/>
      <c r="U43" s="28">
        <f t="shared" si="0"/>
        <v>2</v>
      </c>
      <c r="V43" s="3"/>
      <c r="W43" s="8"/>
      <c r="X43" s="13"/>
    </row>
    <row r="44" spans="2:24" x14ac:dyDescent="0.3">
      <c r="B44" s="3"/>
      <c r="C44" s="3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0" t="s">
        <v>318</v>
      </c>
      <c r="T44" s="31"/>
      <c r="U44" s="28"/>
      <c r="V44" s="3"/>
      <c r="W44" s="8"/>
      <c r="X44" s="13"/>
    </row>
    <row r="45" spans="2:24" x14ac:dyDescent="0.3">
      <c r="B45" s="3" t="s">
        <v>14</v>
      </c>
      <c r="C45" s="3" t="s">
        <v>158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27">
        <v>4</v>
      </c>
      <c r="U45" s="28">
        <f t="shared" si="0"/>
        <v>4</v>
      </c>
      <c r="V45" s="3"/>
      <c r="W45" s="8"/>
      <c r="X45" s="13"/>
    </row>
    <row r="46" spans="2:24" x14ac:dyDescent="0.3">
      <c r="B46" s="3"/>
      <c r="C46" s="3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0" t="s">
        <v>269</v>
      </c>
      <c r="U46" s="28"/>
      <c r="V46" s="3"/>
      <c r="W46" s="8"/>
      <c r="X46" s="13"/>
    </row>
    <row r="47" spans="2:24" x14ac:dyDescent="0.3">
      <c r="B47" s="3" t="s">
        <v>14</v>
      </c>
      <c r="C47" s="3" t="s">
        <v>143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27">
        <v>3</v>
      </c>
      <c r="U47" s="28">
        <f t="shared" si="0"/>
        <v>3</v>
      </c>
      <c r="V47" s="3"/>
      <c r="W47" s="8"/>
      <c r="X47" s="13"/>
    </row>
    <row r="48" spans="2:24" x14ac:dyDescent="0.3">
      <c r="B48" s="3"/>
      <c r="C48" s="3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0" t="s">
        <v>269</v>
      </c>
      <c r="U48" s="28"/>
      <c r="V48" s="3"/>
      <c r="W48" s="8"/>
      <c r="X48" s="13"/>
    </row>
    <row r="49" spans="2:24" x14ac:dyDescent="0.3">
      <c r="B49" s="3" t="s">
        <v>14</v>
      </c>
      <c r="C49" s="3" t="s">
        <v>144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27">
        <v>3</v>
      </c>
      <c r="U49" s="28">
        <f t="shared" si="0"/>
        <v>3</v>
      </c>
      <c r="V49" s="3"/>
      <c r="W49" s="8"/>
      <c r="X49" s="13"/>
    </row>
    <row r="50" spans="2:24" x14ac:dyDescent="0.3">
      <c r="B50" s="3"/>
      <c r="C50" s="3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0" t="s">
        <v>265</v>
      </c>
      <c r="U50" s="28"/>
      <c r="V50" s="3"/>
      <c r="W50" s="8"/>
      <c r="X50" s="13"/>
    </row>
    <row r="51" spans="2:24" x14ac:dyDescent="0.3">
      <c r="B51" s="3" t="s">
        <v>14</v>
      </c>
      <c r="C51" s="3" t="s">
        <v>133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27">
        <v>2</v>
      </c>
      <c r="S51" s="31"/>
      <c r="T51" s="31"/>
      <c r="U51" s="28">
        <f t="shared" si="0"/>
        <v>2</v>
      </c>
      <c r="V51" s="3"/>
      <c r="W51" s="8"/>
      <c r="X51" s="13"/>
    </row>
    <row r="52" spans="2:24" x14ac:dyDescent="0.3">
      <c r="B52" s="3"/>
      <c r="C52" s="3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0" t="s">
        <v>268</v>
      </c>
      <c r="S52" s="31"/>
      <c r="T52" s="31"/>
      <c r="U52" s="28"/>
      <c r="V52" s="3"/>
      <c r="W52" s="8"/>
      <c r="X52" s="13"/>
    </row>
    <row r="53" spans="2:24" x14ac:dyDescent="0.3">
      <c r="B53" s="3" t="s">
        <v>14</v>
      </c>
      <c r="C53" s="3" t="s">
        <v>141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27">
        <v>2</v>
      </c>
      <c r="T53" s="31"/>
      <c r="U53" s="28">
        <f t="shared" si="0"/>
        <v>2</v>
      </c>
      <c r="V53" s="3"/>
      <c r="W53" s="8"/>
      <c r="X53" s="13"/>
    </row>
    <row r="54" spans="2:24" x14ac:dyDescent="0.3">
      <c r="B54" s="3"/>
      <c r="C54" s="3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0" t="s">
        <v>318</v>
      </c>
      <c r="T54" s="31"/>
      <c r="U54" s="28"/>
      <c r="V54" s="3"/>
      <c r="W54" s="8"/>
      <c r="X54" s="13"/>
    </row>
    <row r="55" spans="2:24" x14ac:dyDescent="0.3">
      <c r="B55" s="3" t="s">
        <v>14</v>
      </c>
      <c r="C55" s="3" t="s">
        <v>137</v>
      </c>
      <c r="D55" s="31"/>
      <c r="E55" s="31"/>
      <c r="F55" s="31"/>
      <c r="G55" s="31"/>
      <c r="H55" s="27">
        <v>3</v>
      </c>
      <c r="I55" s="27">
        <v>3</v>
      </c>
      <c r="J55" s="27">
        <v>3</v>
      </c>
      <c r="K55" s="27">
        <v>3</v>
      </c>
      <c r="L55" s="31"/>
      <c r="M55" s="31"/>
      <c r="N55" s="31"/>
      <c r="O55" s="31"/>
      <c r="P55" s="31"/>
      <c r="Q55" s="31"/>
      <c r="R55" s="31"/>
      <c r="S55" s="31"/>
      <c r="T55" s="31"/>
      <c r="U55" s="28">
        <f t="shared" si="0"/>
        <v>12</v>
      </c>
      <c r="V55" s="3"/>
      <c r="W55" s="8"/>
      <c r="X55" s="13"/>
    </row>
    <row r="56" spans="2:24" x14ac:dyDescent="0.3">
      <c r="B56" s="3"/>
      <c r="C56" s="3"/>
      <c r="D56" s="31"/>
      <c r="E56" s="31"/>
      <c r="F56" s="31"/>
      <c r="G56" s="31"/>
      <c r="H56" s="30" t="s">
        <v>269</v>
      </c>
      <c r="I56" s="30" t="s">
        <v>268</v>
      </c>
      <c r="J56" s="30" t="s">
        <v>268</v>
      </c>
      <c r="K56" s="30" t="s">
        <v>268</v>
      </c>
      <c r="L56" s="31"/>
      <c r="M56" s="31"/>
      <c r="N56" s="31"/>
      <c r="O56" s="31"/>
      <c r="P56" s="31"/>
      <c r="Q56" s="31"/>
      <c r="R56" s="31"/>
      <c r="S56" s="31"/>
      <c r="T56" s="31"/>
      <c r="U56" s="28"/>
      <c r="V56" s="3"/>
      <c r="W56" s="8"/>
      <c r="X56" s="13"/>
    </row>
    <row r="57" spans="2:24" x14ac:dyDescent="0.3">
      <c r="B57" s="3" t="s">
        <v>14</v>
      </c>
      <c r="C57" s="3" t="s">
        <v>159</v>
      </c>
      <c r="D57" s="31"/>
      <c r="E57" s="31"/>
      <c r="F57" s="31"/>
      <c r="G57" s="31"/>
      <c r="H57" s="31"/>
      <c r="I57" s="31"/>
      <c r="J57" s="31"/>
      <c r="K57" s="31"/>
      <c r="L57" s="27">
        <v>5</v>
      </c>
      <c r="M57" s="27">
        <v>5</v>
      </c>
      <c r="N57" s="27">
        <v>5</v>
      </c>
      <c r="O57" s="27">
        <v>4</v>
      </c>
      <c r="P57" s="27">
        <v>4</v>
      </c>
      <c r="Q57" s="27">
        <v>4</v>
      </c>
      <c r="R57" s="31"/>
      <c r="S57" s="31"/>
      <c r="T57" s="31"/>
      <c r="U57" s="28">
        <f>SUM(D57:T57)</f>
        <v>27</v>
      </c>
      <c r="V57" s="3">
        <f>QUOTIENT(+U57,18)</f>
        <v>1</v>
      </c>
      <c r="W57" s="8">
        <f>MOD(U57,18)</f>
        <v>9</v>
      </c>
      <c r="X57" s="13"/>
    </row>
    <row r="58" spans="2:24" x14ac:dyDescent="0.3">
      <c r="B58" s="3"/>
      <c r="C58" s="3"/>
      <c r="D58" s="31"/>
      <c r="E58" s="31"/>
      <c r="F58" s="31"/>
      <c r="G58" s="31"/>
      <c r="H58" s="31"/>
      <c r="I58" s="31"/>
      <c r="J58" s="31"/>
      <c r="K58" s="31"/>
      <c r="L58" s="30" t="s">
        <v>269</v>
      </c>
      <c r="M58" s="30" t="s">
        <v>270</v>
      </c>
      <c r="N58" s="30" t="s">
        <v>270</v>
      </c>
      <c r="O58" s="30" t="s">
        <v>269</v>
      </c>
      <c r="P58" s="30" t="s">
        <v>270</v>
      </c>
      <c r="Q58" s="30" t="s">
        <v>270</v>
      </c>
      <c r="R58" s="31"/>
      <c r="S58" s="31"/>
      <c r="T58" s="31"/>
      <c r="U58" s="28"/>
      <c r="V58" s="3"/>
      <c r="W58" s="8"/>
      <c r="X58" s="13"/>
    </row>
    <row r="59" spans="2:24" x14ac:dyDescent="0.3">
      <c r="B59" s="3" t="s">
        <v>14</v>
      </c>
      <c r="C59" s="3" t="s">
        <v>160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27">
        <v>4</v>
      </c>
      <c r="S59" s="27">
        <v>4</v>
      </c>
      <c r="T59" s="31"/>
      <c r="U59" s="28">
        <f>SUM(D59:T59)</f>
        <v>8</v>
      </c>
      <c r="V59" s="3"/>
      <c r="W59" s="8"/>
      <c r="X59" s="13"/>
    </row>
    <row r="60" spans="2:24" x14ac:dyDescent="0.3">
      <c r="B60" s="3"/>
      <c r="C60" s="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0" t="s">
        <v>267</v>
      </c>
      <c r="S60" s="30" t="s">
        <v>267</v>
      </c>
      <c r="T60" s="31"/>
      <c r="U60" s="28"/>
      <c r="V60" s="3"/>
      <c r="W60" s="8"/>
      <c r="X60" s="13"/>
    </row>
    <row r="61" spans="2:24" x14ac:dyDescent="0.3">
      <c r="B61" s="3" t="s">
        <v>14</v>
      </c>
      <c r="C61" s="3" t="s">
        <v>161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27">
        <v>4</v>
      </c>
      <c r="U61" s="28">
        <f>SUM(D61:T61)</f>
        <v>4</v>
      </c>
      <c r="V61" s="3"/>
      <c r="W61" s="8"/>
      <c r="X61" s="13"/>
    </row>
    <row r="62" spans="2:24" x14ac:dyDescent="0.3">
      <c r="B62" s="3"/>
      <c r="C62" s="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0" t="s">
        <v>268</v>
      </c>
      <c r="U62" s="28"/>
      <c r="V62" s="3"/>
      <c r="W62" s="8"/>
      <c r="X62" s="13"/>
    </row>
    <row r="63" spans="2:24" x14ac:dyDescent="0.3">
      <c r="B63" s="3" t="s">
        <v>14</v>
      </c>
      <c r="C63" s="3" t="s">
        <v>274</v>
      </c>
      <c r="D63" s="31"/>
      <c r="E63" s="31"/>
      <c r="F63" s="31"/>
      <c r="G63" s="31"/>
      <c r="H63" s="31"/>
      <c r="I63" s="31"/>
      <c r="J63" s="31"/>
      <c r="K63" s="31"/>
      <c r="L63" s="27">
        <v>2</v>
      </c>
      <c r="M63" s="27">
        <v>3</v>
      </c>
      <c r="N63" s="27">
        <v>3</v>
      </c>
      <c r="O63" s="27">
        <v>3</v>
      </c>
      <c r="P63" s="27">
        <v>2</v>
      </c>
      <c r="Q63" s="27">
        <v>2</v>
      </c>
      <c r="R63" s="31"/>
      <c r="S63" s="31"/>
      <c r="T63" s="31"/>
      <c r="U63" s="28">
        <f t="shared" si="0"/>
        <v>15</v>
      </c>
      <c r="V63" s="3"/>
      <c r="W63" s="8"/>
      <c r="X63" s="13"/>
    </row>
    <row r="64" spans="2:24" x14ac:dyDescent="0.3">
      <c r="B64" s="3"/>
      <c r="C64" s="3"/>
      <c r="D64" s="31"/>
      <c r="E64" s="31"/>
      <c r="F64" s="31"/>
      <c r="G64" s="31"/>
      <c r="H64" s="31"/>
      <c r="I64" s="31"/>
      <c r="J64" s="31"/>
      <c r="K64" s="31"/>
      <c r="L64" s="30" t="s">
        <v>267</v>
      </c>
      <c r="M64" s="30" t="s">
        <v>268</v>
      </c>
      <c r="N64" s="30" t="s">
        <v>267</v>
      </c>
      <c r="O64" s="30" t="s">
        <v>267</v>
      </c>
      <c r="P64" s="30" t="s">
        <v>268</v>
      </c>
      <c r="Q64" s="30" t="s">
        <v>267</v>
      </c>
      <c r="R64" s="31"/>
      <c r="S64" s="31"/>
      <c r="T64" s="31"/>
      <c r="U64" s="28"/>
      <c r="V64" s="3"/>
      <c r="W64" s="8"/>
      <c r="X64" s="13"/>
    </row>
    <row r="65" spans="2:24" x14ac:dyDescent="0.3">
      <c r="B65" s="3" t="s">
        <v>14</v>
      </c>
      <c r="C65" s="3" t="s">
        <v>275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27">
        <v>2</v>
      </c>
      <c r="P65" s="27">
        <v>2</v>
      </c>
      <c r="Q65" s="27">
        <v>2</v>
      </c>
      <c r="R65" s="31"/>
      <c r="S65" s="31"/>
      <c r="T65" s="31"/>
      <c r="U65" s="28">
        <f t="shared" si="0"/>
        <v>6</v>
      </c>
      <c r="V65" s="3"/>
      <c r="W65" s="8"/>
      <c r="X65" s="13"/>
    </row>
    <row r="66" spans="2:24" x14ac:dyDescent="0.3">
      <c r="B66" s="3"/>
      <c r="C66" s="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0" t="s">
        <v>318</v>
      </c>
      <c r="P66" s="30" t="s">
        <v>318</v>
      </c>
      <c r="Q66" s="30" t="s">
        <v>318</v>
      </c>
      <c r="R66" s="31"/>
      <c r="S66" s="31"/>
      <c r="T66" s="31"/>
      <c r="U66" s="28"/>
      <c r="V66" s="3"/>
      <c r="W66" s="8"/>
      <c r="X66" s="13"/>
    </row>
    <row r="67" spans="2:24" x14ac:dyDescent="0.3">
      <c r="B67" s="3" t="s">
        <v>14</v>
      </c>
      <c r="C67" s="3" t="s">
        <v>171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6"/>
      <c r="P67" s="31"/>
      <c r="Q67" s="31"/>
      <c r="R67" s="32">
        <v>4</v>
      </c>
      <c r="S67" s="32">
        <v>4</v>
      </c>
      <c r="T67" s="31"/>
      <c r="U67" s="28">
        <f t="shared" si="0"/>
        <v>8</v>
      </c>
      <c r="V67" s="3"/>
      <c r="W67" s="8"/>
      <c r="X67" s="13"/>
    </row>
    <row r="68" spans="2:24" x14ac:dyDescent="0.3">
      <c r="B68" s="3"/>
      <c r="C68" s="3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6"/>
      <c r="P68" s="31"/>
      <c r="Q68" s="31"/>
      <c r="R68" s="37" t="s">
        <v>318</v>
      </c>
      <c r="S68" s="37" t="s">
        <v>318</v>
      </c>
      <c r="T68" s="31"/>
      <c r="U68" s="28"/>
      <c r="V68" s="3"/>
      <c r="W68" s="8"/>
      <c r="X68" s="13"/>
    </row>
    <row r="69" spans="2:24" x14ac:dyDescent="0.3">
      <c r="B69" s="3"/>
      <c r="C69" s="18" t="s">
        <v>164</v>
      </c>
      <c r="D69" s="35">
        <f>SUM(D41:D65)</f>
        <v>0</v>
      </c>
      <c r="E69" s="35">
        <f t="shared" ref="E69:T69" si="6">SUM(E41:E65)</f>
        <v>0</v>
      </c>
      <c r="F69" s="35">
        <f t="shared" si="6"/>
        <v>0</v>
      </c>
      <c r="G69" s="35">
        <f t="shared" si="6"/>
        <v>0</v>
      </c>
      <c r="H69" s="35">
        <f t="shared" si="6"/>
        <v>3</v>
      </c>
      <c r="I69" s="35">
        <f t="shared" si="6"/>
        <v>3</v>
      </c>
      <c r="J69" s="35">
        <f t="shared" si="6"/>
        <v>3</v>
      </c>
      <c r="K69" s="35">
        <f t="shared" si="6"/>
        <v>3</v>
      </c>
      <c r="L69" s="35">
        <f t="shared" si="6"/>
        <v>7</v>
      </c>
      <c r="M69" s="35">
        <f t="shared" si="6"/>
        <v>8</v>
      </c>
      <c r="N69" s="35">
        <f t="shared" si="6"/>
        <v>8</v>
      </c>
      <c r="O69" s="35">
        <f t="shared" si="6"/>
        <v>9</v>
      </c>
      <c r="P69" s="35">
        <f t="shared" si="6"/>
        <v>8</v>
      </c>
      <c r="Q69" s="35">
        <f t="shared" si="6"/>
        <v>8</v>
      </c>
      <c r="R69" s="35">
        <f t="shared" si="6"/>
        <v>6</v>
      </c>
      <c r="S69" s="35">
        <f t="shared" si="6"/>
        <v>8</v>
      </c>
      <c r="T69" s="35">
        <f t="shared" si="6"/>
        <v>14</v>
      </c>
      <c r="U69" s="34">
        <f>SUM(U41:U68)</f>
        <v>96</v>
      </c>
      <c r="V69" s="18">
        <f>QUOTIENT(+U69,18)</f>
        <v>5</v>
      </c>
      <c r="W69" s="19">
        <f>MOD(U69,18)</f>
        <v>6</v>
      </c>
      <c r="X69" s="13"/>
    </row>
    <row r="70" spans="2:24" x14ac:dyDescent="0.3">
      <c r="B70" s="3" t="s">
        <v>4</v>
      </c>
      <c r="C70" s="3" t="s">
        <v>125</v>
      </c>
      <c r="D70" s="31"/>
      <c r="E70" s="31"/>
      <c r="F70" s="31"/>
      <c r="G70" s="31"/>
      <c r="H70" s="31"/>
      <c r="I70" s="31"/>
      <c r="J70" s="31"/>
      <c r="K70" s="31"/>
      <c r="L70" s="27">
        <v>2</v>
      </c>
      <c r="M70" s="31"/>
      <c r="N70" s="31"/>
      <c r="O70" s="31"/>
      <c r="P70" s="31"/>
      <c r="Q70" s="31"/>
      <c r="R70" s="31"/>
      <c r="S70" s="31"/>
      <c r="T70" s="31"/>
      <c r="U70" s="28">
        <f t="shared" si="0"/>
        <v>2</v>
      </c>
      <c r="V70" s="3"/>
      <c r="W70" s="8"/>
      <c r="X70" s="13"/>
    </row>
    <row r="71" spans="2:24" x14ac:dyDescent="0.3">
      <c r="B71" s="3"/>
      <c r="C71" s="3"/>
      <c r="D71" s="31"/>
      <c r="E71" s="31"/>
      <c r="F71" s="31"/>
      <c r="G71" s="31"/>
      <c r="H71" s="31"/>
      <c r="I71" s="31"/>
      <c r="J71" s="31"/>
      <c r="K71" s="31"/>
      <c r="L71" s="30" t="s">
        <v>271</v>
      </c>
      <c r="M71" s="31"/>
      <c r="N71" s="31"/>
      <c r="O71" s="31"/>
      <c r="P71" s="31"/>
      <c r="Q71" s="31"/>
      <c r="R71" s="31"/>
      <c r="S71" s="31"/>
      <c r="T71" s="31"/>
      <c r="U71" s="28"/>
      <c r="V71" s="3"/>
      <c r="W71" s="8"/>
      <c r="X71" s="13"/>
    </row>
    <row r="72" spans="2:24" x14ac:dyDescent="0.3">
      <c r="B72" s="3" t="s">
        <v>4</v>
      </c>
      <c r="C72" s="3" t="s">
        <v>128</v>
      </c>
      <c r="D72" s="27">
        <v>2</v>
      </c>
      <c r="E72" s="27">
        <v>2</v>
      </c>
      <c r="F72" s="27">
        <v>2</v>
      </c>
      <c r="G72" s="27">
        <v>2</v>
      </c>
      <c r="H72" s="27">
        <v>2</v>
      </c>
      <c r="I72" s="27">
        <v>2</v>
      </c>
      <c r="J72" s="27">
        <v>2</v>
      </c>
      <c r="K72" s="27">
        <v>2</v>
      </c>
      <c r="L72" s="31"/>
      <c r="M72" s="31"/>
      <c r="N72" s="31"/>
      <c r="O72" s="31"/>
      <c r="P72" s="31"/>
      <c r="Q72" s="31"/>
      <c r="R72" s="31"/>
      <c r="S72" s="31"/>
      <c r="T72" s="31"/>
      <c r="U72" s="28">
        <f t="shared" si="0"/>
        <v>16</v>
      </c>
      <c r="V72" s="3"/>
      <c r="W72" s="8"/>
      <c r="X72" s="16" t="s">
        <v>93</v>
      </c>
    </row>
    <row r="73" spans="2:24" x14ac:dyDescent="0.3">
      <c r="B73" s="3"/>
      <c r="C73" s="3"/>
      <c r="D73" s="30" t="s">
        <v>271</v>
      </c>
      <c r="E73" s="30" t="s">
        <v>271</v>
      </c>
      <c r="F73" s="30" t="s">
        <v>271</v>
      </c>
      <c r="G73" s="30" t="s">
        <v>271</v>
      </c>
      <c r="H73" s="30" t="s">
        <v>271</v>
      </c>
      <c r="I73" s="30" t="s">
        <v>271</v>
      </c>
      <c r="J73" s="30" t="s">
        <v>271</v>
      </c>
      <c r="K73" s="30" t="s">
        <v>271</v>
      </c>
      <c r="L73" s="31"/>
      <c r="M73" s="31"/>
      <c r="N73" s="31"/>
      <c r="O73" s="31"/>
      <c r="P73" s="31"/>
      <c r="Q73" s="31"/>
      <c r="R73" s="31"/>
      <c r="S73" s="31"/>
      <c r="T73" s="31"/>
      <c r="U73" s="28"/>
      <c r="V73" s="3"/>
      <c r="W73" s="8"/>
      <c r="X73" s="16"/>
    </row>
    <row r="74" spans="2:24" x14ac:dyDescent="0.3">
      <c r="B74" s="3" t="s">
        <v>4</v>
      </c>
      <c r="C74" s="3" t="s">
        <v>171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28">
        <f t="shared" si="0"/>
        <v>0</v>
      </c>
      <c r="V74" s="3"/>
      <c r="W74" s="8"/>
      <c r="X74" s="16"/>
    </row>
    <row r="75" spans="2:24" x14ac:dyDescent="0.3">
      <c r="B75" s="3"/>
      <c r="C75" s="3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28"/>
      <c r="V75" s="3"/>
      <c r="W75" s="8"/>
      <c r="X75" s="16"/>
    </row>
    <row r="76" spans="2:24" x14ac:dyDescent="0.3">
      <c r="B76" s="3"/>
      <c r="C76" s="18" t="s">
        <v>163</v>
      </c>
      <c r="D76" s="35">
        <f t="shared" ref="D76:U76" si="7">+D70+D72+D74</f>
        <v>2</v>
      </c>
      <c r="E76" s="35">
        <f t="shared" si="7"/>
        <v>2</v>
      </c>
      <c r="F76" s="35">
        <f t="shared" si="7"/>
        <v>2</v>
      </c>
      <c r="G76" s="35">
        <f t="shared" si="7"/>
        <v>2</v>
      </c>
      <c r="H76" s="35">
        <f t="shared" si="7"/>
        <v>2</v>
      </c>
      <c r="I76" s="35">
        <f t="shared" si="7"/>
        <v>2</v>
      </c>
      <c r="J76" s="35">
        <f t="shared" si="7"/>
        <v>2</v>
      </c>
      <c r="K76" s="35">
        <f t="shared" si="7"/>
        <v>2</v>
      </c>
      <c r="L76" s="35">
        <f t="shared" si="7"/>
        <v>2</v>
      </c>
      <c r="M76" s="35">
        <f t="shared" si="7"/>
        <v>0</v>
      </c>
      <c r="N76" s="35">
        <f t="shared" si="7"/>
        <v>0</v>
      </c>
      <c r="O76" s="35">
        <f t="shared" si="7"/>
        <v>0</v>
      </c>
      <c r="P76" s="35">
        <f t="shared" si="7"/>
        <v>0</v>
      </c>
      <c r="Q76" s="35">
        <f t="shared" si="7"/>
        <v>0</v>
      </c>
      <c r="R76" s="35">
        <f t="shared" si="7"/>
        <v>0</v>
      </c>
      <c r="S76" s="35">
        <f t="shared" si="7"/>
        <v>0</v>
      </c>
      <c r="T76" s="35">
        <f t="shared" si="7"/>
        <v>0</v>
      </c>
      <c r="U76" s="33">
        <f t="shared" si="7"/>
        <v>18</v>
      </c>
      <c r="V76" s="18">
        <f>QUOTIENT(+U76,18)</f>
        <v>1</v>
      </c>
      <c r="W76" s="19">
        <f>MOD(U76,18)</f>
        <v>0</v>
      </c>
      <c r="X76" s="16"/>
    </row>
    <row r="77" spans="2:24" x14ac:dyDescent="0.3">
      <c r="B77" s="3" t="s">
        <v>11</v>
      </c>
      <c r="C77" s="3" t="s">
        <v>169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28">
        <f t="shared" si="0"/>
        <v>0</v>
      </c>
      <c r="V77" s="3"/>
      <c r="W77" s="8"/>
      <c r="X77" s="13"/>
    </row>
    <row r="78" spans="2:24" x14ac:dyDescent="0.3">
      <c r="B78" s="3"/>
      <c r="C78" s="3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6"/>
      <c r="U78" s="28"/>
      <c r="V78" s="3"/>
      <c r="W78" s="8"/>
      <c r="X78" s="13"/>
    </row>
    <row r="79" spans="2:24" x14ac:dyDescent="0.3">
      <c r="B79" s="3" t="s">
        <v>11</v>
      </c>
      <c r="C79" s="3" t="s">
        <v>170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27">
        <v>3</v>
      </c>
      <c r="U79" s="28">
        <f t="shared" si="0"/>
        <v>3</v>
      </c>
      <c r="V79" s="3"/>
      <c r="W79" s="8"/>
      <c r="X79" s="13"/>
    </row>
    <row r="80" spans="2:24" x14ac:dyDescent="0.3">
      <c r="B80" s="3"/>
      <c r="C80" s="3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0" t="s">
        <v>265</v>
      </c>
      <c r="U80" s="28"/>
      <c r="V80" s="3"/>
      <c r="W80" s="8"/>
      <c r="X80" s="13"/>
    </row>
    <row r="81" spans="2:24" x14ac:dyDescent="0.3">
      <c r="B81" s="3" t="s">
        <v>11</v>
      </c>
      <c r="C81" s="3" t="s">
        <v>140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27">
        <v>2</v>
      </c>
      <c r="T81" s="31"/>
      <c r="U81" s="28">
        <f t="shared" si="0"/>
        <v>2</v>
      </c>
      <c r="V81" s="3"/>
      <c r="W81" s="8"/>
      <c r="X81" s="13"/>
    </row>
    <row r="82" spans="2:24" x14ac:dyDescent="0.3">
      <c r="B82" s="3"/>
      <c r="C82" s="3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0" t="s">
        <v>265</v>
      </c>
      <c r="T82" s="31"/>
      <c r="U82" s="28"/>
      <c r="V82" s="3"/>
      <c r="W82" s="8"/>
      <c r="X82" s="13"/>
    </row>
    <row r="83" spans="2:24" x14ac:dyDescent="0.3">
      <c r="B83" s="3" t="s">
        <v>11</v>
      </c>
      <c r="C83" s="3" t="s">
        <v>142</v>
      </c>
      <c r="D83" s="27">
        <v>3</v>
      </c>
      <c r="E83" s="27">
        <v>3</v>
      </c>
      <c r="F83" s="27">
        <v>3</v>
      </c>
      <c r="G83" s="27">
        <v>3</v>
      </c>
      <c r="H83" s="27">
        <v>3</v>
      </c>
      <c r="I83" s="27">
        <v>3</v>
      </c>
      <c r="J83" s="27">
        <v>3</v>
      </c>
      <c r="K83" s="27">
        <v>3</v>
      </c>
      <c r="L83" s="31"/>
      <c r="M83" s="31"/>
      <c r="N83" s="31"/>
      <c r="O83" s="31"/>
      <c r="P83" s="31"/>
      <c r="Q83" s="31"/>
      <c r="R83" s="31"/>
      <c r="S83" s="31"/>
      <c r="T83" s="31"/>
      <c r="U83" s="28">
        <f t="shared" si="0"/>
        <v>24</v>
      </c>
      <c r="V83" s="3"/>
      <c r="W83" s="8"/>
      <c r="X83" s="13"/>
    </row>
    <row r="84" spans="2:24" x14ac:dyDescent="0.3">
      <c r="B84" s="3"/>
      <c r="C84" s="3"/>
      <c r="D84" s="30" t="s">
        <v>266</v>
      </c>
      <c r="E84" s="30" t="s">
        <v>266</v>
      </c>
      <c r="F84" s="30" t="s">
        <v>330</v>
      </c>
      <c r="G84" s="30" t="s">
        <v>266</v>
      </c>
      <c r="H84" s="30" t="s">
        <v>266</v>
      </c>
      <c r="I84" s="30" t="s">
        <v>266</v>
      </c>
      <c r="J84" s="30" t="s">
        <v>330</v>
      </c>
      <c r="K84" s="30" t="s">
        <v>266</v>
      </c>
      <c r="L84" s="31"/>
      <c r="M84" s="31"/>
      <c r="N84" s="31"/>
      <c r="O84" s="31"/>
      <c r="P84" s="31"/>
      <c r="Q84" s="31"/>
      <c r="R84" s="31"/>
      <c r="S84" s="31"/>
      <c r="T84" s="31"/>
      <c r="U84" s="28"/>
      <c r="V84" s="3"/>
      <c r="W84" s="8"/>
      <c r="X84" s="13"/>
    </row>
    <row r="85" spans="2:24" x14ac:dyDescent="0.3">
      <c r="B85" s="3" t="s">
        <v>11</v>
      </c>
      <c r="C85" s="3" t="s">
        <v>124</v>
      </c>
      <c r="D85" s="31"/>
      <c r="E85" s="31"/>
      <c r="F85" s="31"/>
      <c r="G85" s="31"/>
      <c r="H85" s="31"/>
      <c r="I85" s="31"/>
      <c r="J85" s="31"/>
      <c r="K85" s="31"/>
      <c r="L85" s="27">
        <v>2</v>
      </c>
      <c r="M85" s="27">
        <v>3</v>
      </c>
      <c r="N85" s="27">
        <v>3</v>
      </c>
      <c r="O85" s="27">
        <v>2</v>
      </c>
      <c r="P85" s="27">
        <v>2</v>
      </c>
      <c r="Q85" s="27">
        <v>2</v>
      </c>
      <c r="R85" s="31"/>
      <c r="S85" s="31"/>
      <c r="T85" s="31"/>
      <c r="U85" s="28">
        <f>SUM(D85:T85)</f>
        <v>14</v>
      </c>
      <c r="V85" s="3"/>
      <c r="W85" s="8"/>
      <c r="X85" s="16" t="s">
        <v>95</v>
      </c>
    </row>
    <row r="86" spans="2:24" x14ac:dyDescent="0.3">
      <c r="B86" s="3"/>
      <c r="C86" s="3"/>
      <c r="D86" s="31"/>
      <c r="E86" s="31"/>
      <c r="F86" s="31"/>
      <c r="G86" s="31"/>
      <c r="H86" s="31"/>
      <c r="I86" s="31"/>
      <c r="J86" s="31"/>
      <c r="K86" s="31"/>
      <c r="L86" s="30" t="s">
        <v>330</v>
      </c>
      <c r="M86" s="30" t="s">
        <v>265</v>
      </c>
      <c r="N86" s="30" t="s">
        <v>265</v>
      </c>
      <c r="O86" s="30" t="s">
        <v>265</v>
      </c>
      <c r="P86" s="30" t="s">
        <v>265</v>
      </c>
      <c r="Q86" s="30" t="s">
        <v>265</v>
      </c>
      <c r="R86" s="31"/>
      <c r="S86" s="31"/>
      <c r="T86" s="31"/>
      <c r="U86" s="28"/>
      <c r="V86" s="3"/>
      <c r="W86" s="8"/>
      <c r="X86" s="16"/>
    </row>
    <row r="87" spans="2:24" x14ac:dyDescent="0.3">
      <c r="B87" s="3"/>
      <c r="C87" s="18" t="s">
        <v>168</v>
      </c>
      <c r="D87" s="41">
        <f t="shared" ref="D87:U87" si="8">+D77+D79+D83+D81+D85</f>
        <v>3</v>
      </c>
      <c r="E87" s="41">
        <f t="shared" si="8"/>
        <v>3</v>
      </c>
      <c r="F87" s="41">
        <f t="shared" si="8"/>
        <v>3</v>
      </c>
      <c r="G87" s="41">
        <f t="shared" si="8"/>
        <v>3</v>
      </c>
      <c r="H87" s="41">
        <f t="shared" si="8"/>
        <v>3</v>
      </c>
      <c r="I87" s="41">
        <f t="shared" si="8"/>
        <v>3</v>
      </c>
      <c r="J87" s="41">
        <f t="shared" si="8"/>
        <v>3</v>
      </c>
      <c r="K87" s="41">
        <f t="shared" si="8"/>
        <v>3</v>
      </c>
      <c r="L87" s="41">
        <f t="shared" si="8"/>
        <v>2</v>
      </c>
      <c r="M87" s="41">
        <f t="shared" si="8"/>
        <v>3</v>
      </c>
      <c r="N87" s="41">
        <f t="shared" si="8"/>
        <v>3</v>
      </c>
      <c r="O87" s="41">
        <f t="shared" si="8"/>
        <v>2</v>
      </c>
      <c r="P87" s="41">
        <f t="shared" si="8"/>
        <v>2</v>
      </c>
      <c r="Q87" s="41">
        <f t="shared" si="8"/>
        <v>2</v>
      </c>
      <c r="R87" s="41">
        <f t="shared" si="8"/>
        <v>0</v>
      </c>
      <c r="S87" s="41">
        <f t="shared" si="8"/>
        <v>2</v>
      </c>
      <c r="T87" s="41">
        <f t="shared" si="8"/>
        <v>3</v>
      </c>
      <c r="U87" s="34">
        <f t="shared" si="8"/>
        <v>43</v>
      </c>
      <c r="V87" s="18">
        <f>QUOTIENT(+U87,18)</f>
        <v>2</v>
      </c>
      <c r="W87" s="19">
        <f>MOD(U87,18)</f>
        <v>7</v>
      </c>
      <c r="X87" s="16"/>
    </row>
    <row r="88" spans="2:24" x14ac:dyDescent="0.3">
      <c r="B88" s="3" t="s">
        <v>15</v>
      </c>
      <c r="C88" s="3" t="s">
        <v>273</v>
      </c>
      <c r="D88" s="35"/>
      <c r="E88" s="35"/>
      <c r="F88" s="35"/>
      <c r="G88" s="35"/>
      <c r="H88" s="35"/>
      <c r="I88" s="35"/>
      <c r="J88" s="35"/>
      <c r="K88" s="35"/>
      <c r="L88" s="30">
        <v>3</v>
      </c>
      <c r="M88" s="30">
        <v>3</v>
      </c>
      <c r="N88" s="30">
        <v>3</v>
      </c>
      <c r="O88" s="30">
        <v>3</v>
      </c>
      <c r="P88" s="30">
        <v>3</v>
      </c>
      <c r="Q88" s="30">
        <v>3</v>
      </c>
      <c r="R88" s="36"/>
      <c r="S88" s="36"/>
      <c r="T88" s="36"/>
      <c r="U88" s="28">
        <f>SUM(D88:T88)</f>
        <v>18</v>
      </c>
      <c r="V88" s="3"/>
      <c r="W88" s="8"/>
      <c r="X88" s="16"/>
    </row>
    <row r="89" spans="2:24" x14ac:dyDescent="0.3">
      <c r="B89" s="3"/>
      <c r="C89" s="3"/>
      <c r="D89" s="35"/>
      <c r="E89" s="35"/>
      <c r="F89" s="35"/>
      <c r="G89" s="35"/>
      <c r="H89" s="35"/>
      <c r="I89" s="35"/>
      <c r="J89" s="35"/>
      <c r="K89" s="35"/>
      <c r="L89" s="30" t="s">
        <v>326</v>
      </c>
      <c r="M89" s="30" t="s">
        <v>327</v>
      </c>
      <c r="N89" s="30" t="s">
        <v>327</v>
      </c>
      <c r="O89" s="30" t="s">
        <v>326</v>
      </c>
      <c r="P89" s="30" t="s">
        <v>327</v>
      </c>
      <c r="Q89" s="30" t="s">
        <v>327</v>
      </c>
      <c r="R89" s="36"/>
      <c r="S89" s="36"/>
      <c r="T89" s="36"/>
      <c r="U89" s="28"/>
      <c r="V89" s="3"/>
      <c r="W89" s="8"/>
      <c r="X89" s="16"/>
    </row>
    <row r="90" spans="2:24" x14ac:dyDescent="0.3">
      <c r="B90" s="3" t="s">
        <v>15</v>
      </c>
      <c r="C90" s="3" t="s">
        <v>319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27">
        <v>3</v>
      </c>
      <c r="U90" s="28">
        <f>SUM(D90:T90)</f>
        <v>3</v>
      </c>
      <c r="V90" s="3"/>
      <c r="W90" s="8"/>
      <c r="X90" s="16"/>
    </row>
    <row r="91" spans="2:24" x14ac:dyDescent="0.3">
      <c r="B91" s="3"/>
      <c r="C91" s="3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27" t="s">
        <v>327</v>
      </c>
      <c r="U91" s="28"/>
      <c r="V91" s="3"/>
      <c r="W91" s="8"/>
      <c r="X91" s="16"/>
    </row>
    <row r="92" spans="2:24" x14ac:dyDescent="0.3">
      <c r="B92" s="3" t="s">
        <v>15</v>
      </c>
      <c r="C92" s="3" t="s">
        <v>272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27">
        <v>3</v>
      </c>
      <c r="S92" s="27">
        <v>3</v>
      </c>
      <c r="T92" s="31"/>
      <c r="U92" s="28">
        <f>SUM(D92:T92)</f>
        <v>6</v>
      </c>
      <c r="V92" s="3"/>
      <c r="W92" s="8"/>
      <c r="X92" s="16" t="s">
        <v>97</v>
      </c>
    </row>
    <row r="93" spans="2:24" x14ac:dyDescent="0.3">
      <c r="B93" s="3"/>
      <c r="C93" s="3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27" t="s">
        <v>327</v>
      </c>
      <c r="S93" s="27" t="s">
        <v>327</v>
      </c>
      <c r="T93" s="31"/>
      <c r="U93" s="28"/>
      <c r="V93" s="3"/>
      <c r="W93" s="8"/>
      <c r="X93" s="16"/>
    </row>
    <row r="94" spans="2:24" x14ac:dyDescent="0.3">
      <c r="B94" s="3"/>
      <c r="C94" s="18" t="s">
        <v>162</v>
      </c>
      <c r="D94" s="35"/>
      <c r="E94" s="35"/>
      <c r="F94" s="35"/>
      <c r="G94" s="35"/>
      <c r="H94" s="35"/>
      <c r="I94" s="35"/>
      <c r="J94" s="35"/>
      <c r="K94" s="35"/>
      <c r="L94" s="35">
        <f t="shared" ref="L94:U94" si="9">+L88+L90+L92</f>
        <v>3</v>
      </c>
      <c r="M94" s="35">
        <f t="shared" si="9"/>
        <v>3</v>
      </c>
      <c r="N94" s="35">
        <f t="shared" si="9"/>
        <v>3</v>
      </c>
      <c r="O94" s="35">
        <f t="shared" si="9"/>
        <v>3</v>
      </c>
      <c r="P94" s="35">
        <f t="shared" si="9"/>
        <v>3</v>
      </c>
      <c r="Q94" s="35">
        <f t="shared" si="9"/>
        <v>3</v>
      </c>
      <c r="R94" s="35">
        <f t="shared" si="9"/>
        <v>3</v>
      </c>
      <c r="S94" s="35">
        <f t="shared" si="9"/>
        <v>3</v>
      </c>
      <c r="T94" s="35">
        <f t="shared" si="9"/>
        <v>3</v>
      </c>
      <c r="U94" s="33">
        <f t="shared" si="9"/>
        <v>27</v>
      </c>
      <c r="V94" s="3">
        <f>QUOTIENT(+U94,18)</f>
        <v>1</v>
      </c>
      <c r="W94" s="8">
        <f>MOD(U94,18)</f>
        <v>9</v>
      </c>
      <c r="X94" s="16"/>
    </row>
    <row r="95" spans="2:24" x14ac:dyDescent="0.3">
      <c r="B95" s="3" t="s">
        <v>24</v>
      </c>
      <c r="C95" s="3"/>
      <c r="D95" s="40">
        <f t="shared" ref="D95:U95" si="10">+SUM(D6:D94)-D87-D94-D76-D69-D40-D35-D20</f>
        <v>32</v>
      </c>
      <c r="E95" s="40">
        <f t="shared" si="10"/>
        <v>32</v>
      </c>
      <c r="F95" s="40">
        <f t="shared" si="10"/>
        <v>32</v>
      </c>
      <c r="G95" s="40">
        <f t="shared" si="10"/>
        <v>32</v>
      </c>
      <c r="H95" s="40">
        <f t="shared" si="10"/>
        <v>32</v>
      </c>
      <c r="I95" s="40">
        <f t="shared" si="10"/>
        <v>32</v>
      </c>
      <c r="J95" s="40">
        <f t="shared" si="10"/>
        <v>32</v>
      </c>
      <c r="K95" s="40">
        <f t="shared" si="10"/>
        <v>32</v>
      </c>
      <c r="L95" s="40">
        <f t="shared" si="10"/>
        <v>32</v>
      </c>
      <c r="M95" s="40">
        <f t="shared" si="10"/>
        <v>32</v>
      </c>
      <c r="N95" s="40">
        <f t="shared" si="10"/>
        <v>32</v>
      </c>
      <c r="O95" s="40">
        <f t="shared" si="10"/>
        <v>32</v>
      </c>
      <c r="P95" s="40">
        <f t="shared" si="10"/>
        <v>32</v>
      </c>
      <c r="Q95" s="40">
        <f t="shared" si="10"/>
        <v>32</v>
      </c>
      <c r="R95" s="40">
        <f t="shared" si="10"/>
        <v>32</v>
      </c>
      <c r="S95" s="40">
        <f t="shared" si="10"/>
        <v>32</v>
      </c>
      <c r="T95" s="40">
        <f t="shared" si="10"/>
        <v>32</v>
      </c>
      <c r="U95" s="28">
        <f t="shared" si="10"/>
        <v>544</v>
      </c>
      <c r="V95" s="8">
        <f>SUM(V6:V85)</f>
        <v>21</v>
      </c>
      <c r="W95" s="8">
        <f>SUM(W6:W85)</f>
        <v>123</v>
      </c>
      <c r="X95" s="13"/>
    </row>
    <row r="96" spans="2:24" x14ac:dyDescent="0.3">
      <c r="B96" s="3" t="s">
        <v>25</v>
      </c>
      <c r="C96" s="3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28">
        <f>SUM(D96:T96)</f>
        <v>0</v>
      </c>
      <c r="V96" s="3">
        <f>QUOTIENT(+U96,18)</f>
        <v>0</v>
      </c>
      <c r="W96" s="8">
        <f>MOD(U96,18)</f>
        <v>0</v>
      </c>
      <c r="X96" s="13"/>
    </row>
    <row r="97" spans="2:24" x14ac:dyDescent="0.3">
      <c r="B97" s="3" t="s">
        <v>16</v>
      </c>
      <c r="C97" s="3" t="s">
        <v>276</v>
      </c>
      <c r="D97" s="27">
        <v>1</v>
      </c>
      <c r="E97" s="27">
        <v>1</v>
      </c>
      <c r="F97" s="27">
        <v>1</v>
      </c>
      <c r="G97" s="27">
        <v>1</v>
      </c>
      <c r="H97" s="27">
        <v>1</v>
      </c>
      <c r="I97" s="27">
        <v>1</v>
      </c>
      <c r="J97" s="27">
        <v>1</v>
      </c>
      <c r="K97" s="27">
        <v>1</v>
      </c>
      <c r="L97" s="27">
        <v>1</v>
      </c>
      <c r="M97" s="27">
        <v>1</v>
      </c>
      <c r="N97" s="27">
        <v>1</v>
      </c>
      <c r="O97" s="27">
        <v>1</v>
      </c>
      <c r="P97" s="27">
        <v>1</v>
      </c>
      <c r="Q97" s="27">
        <v>1</v>
      </c>
      <c r="R97" s="27">
        <v>2</v>
      </c>
      <c r="S97" s="27">
        <v>2</v>
      </c>
      <c r="T97" s="27">
        <v>2</v>
      </c>
      <c r="U97" s="28">
        <f>SUM(D97:T97)</f>
        <v>20</v>
      </c>
      <c r="V97" s="3">
        <f>QUOTIENT(+U97,18)</f>
        <v>1</v>
      </c>
      <c r="W97" s="8">
        <f>MOD(U97,18)</f>
        <v>2</v>
      </c>
      <c r="X97" s="13"/>
    </row>
    <row r="98" spans="2:24" x14ac:dyDescent="0.3">
      <c r="B98" s="3"/>
      <c r="C98" s="3"/>
      <c r="D98" s="30" t="s">
        <v>183</v>
      </c>
      <c r="E98" s="30" t="s">
        <v>183</v>
      </c>
      <c r="F98" s="30" t="s">
        <v>185</v>
      </c>
      <c r="G98" s="30" t="s">
        <v>185</v>
      </c>
      <c r="H98" s="30" t="s">
        <v>183</v>
      </c>
      <c r="I98" s="30" t="s">
        <v>183</v>
      </c>
      <c r="J98" s="30" t="s">
        <v>185</v>
      </c>
      <c r="K98" s="30" t="s">
        <v>185</v>
      </c>
      <c r="L98" s="30" t="s">
        <v>183</v>
      </c>
      <c r="M98" s="30" t="s">
        <v>331</v>
      </c>
      <c r="N98" s="30" t="s">
        <v>331</v>
      </c>
      <c r="O98" s="30" t="s">
        <v>183</v>
      </c>
      <c r="P98" s="30" t="s">
        <v>183</v>
      </c>
      <c r="Q98" s="30" t="s">
        <v>183</v>
      </c>
      <c r="R98" s="30" t="s">
        <v>183</v>
      </c>
      <c r="S98" s="30" t="s">
        <v>183</v>
      </c>
      <c r="T98" s="30" t="s">
        <v>183</v>
      </c>
      <c r="U98" s="28"/>
      <c r="V98" s="3"/>
      <c r="W98" s="8"/>
      <c r="X98" s="13"/>
    </row>
    <row r="99" spans="2:24" x14ac:dyDescent="0.3">
      <c r="B99" s="3" t="s">
        <v>16</v>
      </c>
      <c r="C99" s="3" t="s">
        <v>277</v>
      </c>
      <c r="D99" s="27">
        <v>1</v>
      </c>
      <c r="E99" s="27">
        <v>1</v>
      </c>
      <c r="F99" s="27">
        <v>1</v>
      </c>
      <c r="G99" s="27">
        <v>1</v>
      </c>
      <c r="H99" s="27">
        <v>1</v>
      </c>
      <c r="I99" s="27">
        <v>1</v>
      </c>
      <c r="J99" s="27">
        <v>1</v>
      </c>
      <c r="K99" s="27">
        <v>1</v>
      </c>
      <c r="L99" s="31"/>
      <c r="M99" s="31"/>
      <c r="N99" s="31"/>
      <c r="O99" s="31"/>
      <c r="P99" s="31"/>
      <c r="Q99" s="31"/>
      <c r="R99" s="31"/>
      <c r="S99" s="31"/>
      <c r="T99" s="31"/>
      <c r="U99" s="28"/>
      <c r="V99" s="3"/>
      <c r="W99" s="8"/>
      <c r="X99" s="13"/>
    </row>
    <row r="100" spans="2:24" x14ac:dyDescent="0.3">
      <c r="B100" s="3"/>
      <c r="C100" s="3"/>
      <c r="D100" s="30" t="s">
        <v>185</v>
      </c>
      <c r="E100" s="30" t="s">
        <v>185</v>
      </c>
      <c r="F100" s="30" t="s">
        <v>188</v>
      </c>
      <c r="G100" s="30" t="s">
        <v>188</v>
      </c>
      <c r="H100" s="30" t="s">
        <v>185</v>
      </c>
      <c r="I100" s="30" t="s">
        <v>185</v>
      </c>
      <c r="J100" s="30" t="s">
        <v>188</v>
      </c>
      <c r="K100" s="30" t="s">
        <v>188</v>
      </c>
      <c r="L100" s="31"/>
      <c r="M100" s="31"/>
      <c r="N100" s="31"/>
      <c r="O100" s="31"/>
      <c r="P100" s="31"/>
      <c r="Q100" s="31"/>
      <c r="R100" s="31"/>
      <c r="S100" s="31"/>
      <c r="T100" s="31"/>
      <c r="U100" s="28"/>
      <c r="V100" s="3"/>
      <c r="W100" s="8"/>
      <c r="X100" s="13"/>
    </row>
    <row r="101" spans="2:24" x14ac:dyDescent="0.3">
      <c r="B101" s="3" t="s">
        <v>16</v>
      </c>
      <c r="C101" s="3" t="s">
        <v>308</v>
      </c>
      <c r="D101" s="31"/>
      <c r="E101" s="31"/>
      <c r="F101" s="31"/>
      <c r="G101" s="36"/>
      <c r="H101" s="31"/>
      <c r="I101" s="31"/>
      <c r="J101" s="31"/>
      <c r="K101" s="36"/>
      <c r="L101" s="27">
        <v>2</v>
      </c>
      <c r="M101" s="27">
        <v>2</v>
      </c>
      <c r="N101" s="27">
        <v>2</v>
      </c>
      <c r="O101" s="27">
        <v>2</v>
      </c>
      <c r="P101" s="27">
        <v>2</v>
      </c>
      <c r="Q101" s="27">
        <v>2</v>
      </c>
      <c r="R101" s="27">
        <v>2</v>
      </c>
      <c r="S101" s="27">
        <v>2</v>
      </c>
      <c r="T101" s="27">
        <v>2</v>
      </c>
      <c r="U101" s="28"/>
      <c r="V101" s="3"/>
      <c r="W101" s="8"/>
      <c r="X101" s="13"/>
    </row>
    <row r="102" spans="2:24" x14ac:dyDescent="0.3">
      <c r="B102" s="3"/>
      <c r="C102" s="3"/>
      <c r="D102" s="31"/>
      <c r="E102" s="31"/>
      <c r="F102" s="31"/>
      <c r="G102" s="36"/>
      <c r="H102" s="31"/>
      <c r="I102" s="31"/>
      <c r="J102" s="31"/>
      <c r="K102" s="36"/>
      <c r="L102" s="30" t="s">
        <v>188</v>
      </c>
      <c r="M102" s="30" t="s">
        <v>188</v>
      </c>
      <c r="N102" s="30" t="s">
        <v>188</v>
      </c>
      <c r="O102" s="30" t="s">
        <v>184</v>
      </c>
      <c r="P102" s="30" t="s">
        <v>184</v>
      </c>
      <c r="Q102" s="30" t="s">
        <v>184</v>
      </c>
      <c r="R102" s="30" t="s">
        <v>184</v>
      </c>
      <c r="S102" s="30" t="s">
        <v>184</v>
      </c>
      <c r="T102" s="30" t="s">
        <v>184</v>
      </c>
      <c r="U102" s="28"/>
      <c r="V102" s="3"/>
      <c r="W102" s="8"/>
      <c r="X102" s="13"/>
    </row>
    <row r="103" spans="2:24" x14ac:dyDescent="0.3">
      <c r="B103" s="3" t="s">
        <v>16</v>
      </c>
      <c r="C103" s="3" t="s">
        <v>309</v>
      </c>
      <c r="D103" s="31"/>
      <c r="E103" s="31"/>
      <c r="F103" s="31"/>
      <c r="G103" s="36"/>
      <c r="H103" s="31"/>
      <c r="I103" s="31"/>
      <c r="J103" s="31"/>
      <c r="K103" s="36"/>
      <c r="L103" s="27">
        <v>3</v>
      </c>
      <c r="M103" s="27">
        <v>2</v>
      </c>
      <c r="N103" s="27">
        <v>2</v>
      </c>
      <c r="O103" s="27">
        <v>2</v>
      </c>
      <c r="P103" s="27">
        <v>2</v>
      </c>
      <c r="Q103" s="27">
        <v>2</v>
      </c>
      <c r="R103" s="31"/>
      <c r="S103" s="31"/>
      <c r="T103" s="27">
        <v>2</v>
      </c>
      <c r="U103" s="28"/>
      <c r="V103" s="3"/>
      <c r="W103" s="8"/>
      <c r="X103" s="13"/>
    </row>
    <row r="104" spans="2:24" x14ac:dyDescent="0.3">
      <c r="B104" s="3"/>
      <c r="C104" s="3"/>
      <c r="D104" s="31"/>
      <c r="E104" s="31"/>
      <c r="F104" s="31"/>
      <c r="G104" s="36"/>
      <c r="H104" s="31"/>
      <c r="I104" s="31"/>
      <c r="J104" s="31"/>
      <c r="K104" s="36"/>
      <c r="L104" s="30" t="s">
        <v>185</v>
      </c>
      <c r="M104" s="30" t="s">
        <v>184</v>
      </c>
      <c r="N104" s="30" t="s">
        <v>185</v>
      </c>
      <c r="O104" s="30" t="s">
        <v>185</v>
      </c>
      <c r="P104" s="30" t="s">
        <v>184</v>
      </c>
      <c r="Q104" s="30" t="s">
        <v>184</v>
      </c>
      <c r="R104" s="31"/>
      <c r="S104" s="31"/>
      <c r="T104" s="30" t="s">
        <v>185</v>
      </c>
      <c r="U104" s="28"/>
      <c r="V104" s="3"/>
      <c r="W104" s="8"/>
      <c r="X104" s="13"/>
    </row>
    <row r="105" spans="2:24" x14ac:dyDescent="0.3">
      <c r="B105" s="3" t="s">
        <v>16</v>
      </c>
      <c r="C105" s="3" t="s">
        <v>315</v>
      </c>
      <c r="D105" s="31"/>
      <c r="E105" s="31"/>
      <c r="F105" s="31"/>
      <c r="G105" s="36"/>
      <c r="H105" s="31"/>
      <c r="I105" s="31"/>
      <c r="J105" s="31"/>
      <c r="K105" s="36"/>
      <c r="L105" s="27">
        <v>2</v>
      </c>
      <c r="M105" s="27">
        <v>2</v>
      </c>
      <c r="N105" s="27">
        <v>2</v>
      </c>
      <c r="O105" s="27">
        <v>2</v>
      </c>
      <c r="P105" s="27">
        <v>2</v>
      </c>
      <c r="Q105" s="27">
        <v>2</v>
      </c>
      <c r="R105" s="31"/>
      <c r="S105" s="31"/>
      <c r="T105" s="27">
        <v>2</v>
      </c>
      <c r="U105" s="28"/>
      <c r="V105" s="3"/>
      <c r="W105" s="8"/>
      <c r="X105" s="13"/>
    </row>
    <row r="106" spans="2:24" x14ac:dyDescent="0.3">
      <c r="B106" s="3"/>
      <c r="C106" s="3"/>
      <c r="D106" s="31"/>
      <c r="E106" s="31"/>
      <c r="F106" s="31"/>
      <c r="G106" s="36"/>
      <c r="H106" s="31"/>
      <c r="I106" s="31"/>
      <c r="J106" s="31"/>
      <c r="K106" s="36"/>
      <c r="L106" s="30" t="s">
        <v>328</v>
      </c>
      <c r="M106" s="30" t="s">
        <v>328</v>
      </c>
      <c r="N106" s="30" t="s">
        <v>328</v>
      </c>
      <c r="O106" s="30" t="s">
        <v>328</v>
      </c>
      <c r="P106" s="30" t="s">
        <v>328</v>
      </c>
      <c r="Q106" s="30" t="s">
        <v>328</v>
      </c>
      <c r="R106" s="31"/>
      <c r="S106" s="31"/>
      <c r="T106" s="30" t="s">
        <v>328</v>
      </c>
      <c r="U106" s="28"/>
      <c r="V106" s="3"/>
      <c r="W106" s="8"/>
      <c r="X106" s="13"/>
    </row>
    <row r="107" spans="2:24" x14ac:dyDescent="0.3">
      <c r="B107" s="3" t="s">
        <v>16</v>
      </c>
      <c r="C107" s="3" t="s">
        <v>310</v>
      </c>
      <c r="D107" s="31"/>
      <c r="E107" s="31"/>
      <c r="F107" s="31"/>
      <c r="G107" s="36"/>
      <c r="H107" s="31"/>
      <c r="I107" s="31"/>
      <c r="J107" s="31"/>
      <c r="K107" s="36"/>
      <c r="L107" s="27">
        <v>1</v>
      </c>
      <c r="M107" s="27">
        <v>1</v>
      </c>
      <c r="N107" s="27">
        <v>1</v>
      </c>
      <c r="O107" s="27">
        <v>1</v>
      </c>
      <c r="P107" s="27">
        <v>1</v>
      </c>
      <c r="Q107" s="27">
        <v>1</v>
      </c>
      <c r="R107" s="27">
        <v>1</v>
      </c>
      <c r="S107" s="27">
        <v>1</v>
      </c>
      <c r="T107" s="27">
        <v>1</v>
      </c>
      <c r="U107" s="28"/>
      <c r="V107" s="3"/>
      <c r="W107" s="8"/>
      <c r="X107" s="13"/>
    </row>
    <row r="108" spans="2:24" x14ac:dyDescent="0.3">
      <c r="B108" s="3"/>
      <c r="C108" s="3"/>
      <c r="D108" s="31"/>
      <c r="E108" s="31"/>
      <c r="F108" s="31"/>
      <c r="G108" s="36"/>
      <c r="H108" s="31"/>
      <c r="I108" s="31"/>
      <c r="J108" s="31"/>
      <c r="K108" s="36"/>
      <c r="L108" s="37" t="s">
        <v>328</v>
      </c>
      <c r="M108" s="37" t="s">
        <v>188</v>
      </c>
      <c r="N108" s="37" t="s">
        <v>328</v>
      </c>
      <c r="O108" s="37" t="s">
        <v>328</v>
      </c>
      <c r="P108" s="32" t="s">
        <v>188</v>
      </c>
      <c r="Q108" s="37" t="s">
        <v>328</v>
      </c>
      <c r="R108" s="30" t="s">
        <v>188</v>
      </c>
      <c r="S108" s="30" t="s">
        <v>188</v>
      </c>
      <c r="T108" s="30" t="s">
        <v>185</v>
      </c>
      <c r="U108" s="28"/>
      <c r="V108" s="3"/>
      <c r="W108" s="8"/>
      <c r="X108" s="13"/>
    </row>
    <row r="109" spans="2:24" x14ac:dyDescent="0.3">
      <c r="B109" s="3" t="s">
        <v>16</v>
      </c>
      <c r="C109" s="3" t="s">
        <v>313</v>
      </c>
      <c r="D109" s="31"/>
      <c r="E109" s="31"/>
      <c r="F109" s="31"/>
      <c r="G109" s="36"/>
      <c r="H109" s="31"/>
      <c r="I109" s="31"/>
      <c r="J109" s="31"/>
      <c r="K109" s="36"/>
      <c r="L109" s="31"/>
      <c r="M109" s="31"/>
      <c r="N109" s="31"/>
      <c r="O109" s="31"/>
      <c r="P109" s="31"/>
      <c r="Q109" s="31"/>
      <c r="R109" s="27">
        <v>4</v>
      </c>
      <c r="S109" s="31"/>
      <c r="T109" s="31"/>
      <c r="U109" s="28"/>
      <c r="V109" s="3"/>
      <c r="W109" s="8"/>
      <c r="X109" s="13"/>
    </row>
    <row r="110" spans="2:24" x14ac:dyDescent="0.3">
      <c r="B110" s="3"/>
      <c r="C110" s="3"/>
      <c r="D110" s="31"/>
      <c r="E110" s="31"/>
      <c r="F110" s="31"/>
      <c r="G110" s="36"/>
      <c r="H110" s="31"/>
      <c r="I110" s="31"/>
      <c r="J110" s="31"/>
      <c r="K110" s="36"/>
      <c r="L110" s="31"/>
      <c r="M110" s="31"/>
      <c r="N110" s="31"/>
      <c r="O110" s="31"/>
      <c r="P110" s="31"/>
      <c r="Q110" s="31"/>
      <c r="R110" s="30" t="s">
        <v>183</v>
      </c>
      <c r="S110" s="31"/>
      <c r="T110" s="31"/>
      <c r="U110" s="28"/>
      <c r="V110" s="3"/>
      <c r="W110" s="8"/>
      <c r="X110" s="13"/>
    </row>
    <row r="111" spans="2:24" x14ac:dyDescent="0.3">
      <c r="B111" s="3" t="s">
        <v>16</v>
      </c>
      <c r="C111" s="3" t="s">
        <v>311</v>
      </c>
      <c r="D111" s="31"/>
      <c r="E111" s="31"/>
      <c r="F111" s="31"/>
      <c r="G111" s="36"/>
      <c r="H111" s="31"/>
      <c r="I111" s="31"/>
      <c r="J111" s="31"/>
      <c r="K111" s="36"/>
      <c r="L111" s="31"/>
      <c r="M111" s="31"/>
      <c r="N111" s="31"/>
      <c r="O111" s="31"/>
      <c r="P111" s="31"/>
      <c r="Q111" s="31"/>
      <c r="R111" s="31"/>
      <c r="S111" s="27">
        <v>4</v>
      </c>
      <c r="T111" s="31"/>
      <c r="U111" s="28"/>
      <c r="V111" s="3"/>
      <c r="W111" s="8"/>
      <c r="X111" s="13"/>
    </row>
    <row r="112" spans="2:24" x14ac:dyDescent="0.3">
      <c r="B112" s="3"/>
      <c r="C112" s="3"/>
      <c r="D112" s="31"/>
      <c r="E112" s="31"/>
      <c r="F112" s="31"/>
      <c r="G112" s="36"/>
      <c r="H112" s="31"/>
      <c r="I112" s="31"/>
      <c r="J112" s="31"/>
      <c r="K112" s="36"/>
      <c r="L112" s="31"/>
      <c r="M112" s="31"/>
      <c r="N112" s="31"/>
      <c r="O112" s="31"/>
      <c r="P112" s="31"/>
      <c r="Q112" s="31"/>
      <c r="R112" s="31"/>
      <c r="S112" s="30" t="s">
        <v>188</v>
      </c>
      <c r="T112" s="31"/>
      <c r="U112" s="28"/>
      <c r="V112" s="3"/>
      <c r="W112" s="8"/>
      <c r="X112" s="13"/>
    </row>
    <row r="113" spans="2:24" x14ac:dyDescent="0.3">
      <c r="B113" s="3" t="s">
        <v>16</v>
      </c>
      <c r="C113" s="3" t="s">
        <v>312</v>
      </c>
      <c r="D113" s="31"/>
      <c r="E113" s="31"/>
      <c r="F113" s="31"/>
      <c r="G113" s="36"/>
      <c r="H113" s="31"/>
      <c r="I113" s="31"/>
      <c r="J113" s="31"/>
      <c r="K113" s="36"/>
      <c r="L113" s="31"/>
      <c r="M113" s="31"/>
      <c r="N113" s="31"/>
      <c r="O113" s="27">
        <v>1</v>
      </c>
      <c r="P113" s="27">
        <v>1</v>
      </c>
      <c r="Q113" s="27">
        <v>1</v>
      </c>
      <c r="R113" s="27">
        <v>2</v>
      </c>
      <c r="S113" s="27">
        <v>2</v>
      </c>
      <c r="T113" s="27">
        <v>2</v>
      </c>
      <c r="U113" s="28"/>
      <c r="V113" s="3"/>
      <c r="W113" s="8"/>
      <c r="X113" s="13"/>
    </row>
    <row r="114" spans="2:24" x14ac:dyDescent="0.3">
      <c r="B114" s="3"/>
      <c r="C114" s="3"/>
      <c r="D114" s="31"/>
      <c r="E114" s="31"/>
      <c r="F114" s="31"/>
      <c r="G114" s="36"/>
      <c r="H114" s="31"/>
      <c r="I114" s="31"/>
      <c r="J114" s="31"/>
      <c r="K114" s="36"/>
      <c r="L114" s="31"/>
      <c r="M114" s="31"/>
      <c r="N114" s="31"/>
      <c r="O114" s="30" t="s">
        <v>190</v>
      </c>
      <c r="P114" s="30" t="s">
        <v>190</v>
      </c>
      <c r="Q114" s="30" t="s">
        <v>190</v>
      </c>
      <c r="R114" s="30" t="s">
        <v>190</v>
      </c>
      <c r="S114" s="30" t="s">
        <v>190</v>
      </c>
      <c r="T114" s="30" t="s">
        <v>190</v>
      </c>
      <c r="U114" s="28"/>
      <c r="V114" s="3"/>
      <c r="W114" s="8"/>
      <c r="X114" s="13"/>
    </row>
    <row r="115" spans="2:24" x14ac:dyDescent="0.3">
      <c r="B115" s="3"/>
      <c r="C115" s="18" t="s">
        <v>316</v>
      </c>
      <c r="D115" s="35">
        <f>SUM(D97:D114)</f>
        <v>2</v>
      </c>
      <c r="E115" s="35">
        <f t="shared" ref="E115:T115" si="11">SUM(E97:E114)</f>
        <v>2</v>
      </c>
      <c r="F115" s="35">
        <f t="shared" si="11"/>
        <v>2</v>
      </c>
      <c r="G115" s="35">
        <f t="shared" si="11"/>
        <v>2</v>
      </c>
      <c r="H115" s="35">
        <f t="shared" si="11"/>
        <v>2</v>
      </c>
      <c r="I115" s="35">
        <f t="shared" si="11"/>
        <v>2</v>
      </c>
      <c r="J115" s="35">
        <f t="shared" si="11"/>
        <v>2</v>
      </c>
      <c r="K115" s="35">
        <f t="shared" si="11"/>
        <v>2</v>
      </c>
      <c r="L115" s="35">
        <f t="shared" si="11"/>
        <v>9</v>
      </c>
      <c r="M115" s="35">
        <f t="shared" si="11"/>
        <v>8</v>
      </c>
      <c r="N115" s="35">
        <f t="shared" si="11"/>
        <v>8</v>
      </c>
      <c r="O115" s="35">
        <f t="shared" si="11"/>
        <v>9</v>
      </c>
      <c r="P115" s="35">
        <f t="shared" si="11"/>
        <v>9</v>
      </c>
      <c r="Q115" s="35">
        <f t="shared" si="11"/>
        <v>9</v>
      </c>
      <c r="R115" s="35">
        <f t="shared" si="11"/>
        <v>11</v>
      </c>
      <c r="S115" s="35">
        <f t="shared" si="11"/>
        <v>11</v>
      </c>
      <c r="T115" s="35">
        <f t="shared" si="11"/>
        <v>11</v>
      </c>
      <c r="U115" s="28">
        <f>SUM(D115:T115)</f>
        <v>101</v>
      </c>
      <c r="V115" s="3">
        <f>QUOTIENT(+U115,18)</f>
        <v>5</v>
      </c>
      <c r="W115" s="8">
        <f>MOD(U115,18)</f>
        <v>11</v>
      </c>
      <c r="X115" s="13"/>
    </row>
    <row r="116" spans="2:24" x14ac:dyDescent="0.3">
      <c r="B116" s="3" t="s">
        <v>40</v>
      </c>
      <c r="C116" s="3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28"/>
      <c r="V116" s="3"/>
      <c r="W116" s="8"/>
      <c r="X116" s="13"/>
    </row>
    <row r="117" spans="2:24" x14ac:dyDescent="0.3">
      <c r="B117" s="3"/>
      <c r="C117" s="3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28"/>
      <c r="V117" s="3"/>
      <c r="W117" s="8"/>
      <c r="X117" s="13"/>
    </row>
    <row r="118" spans="2:24" x14ac:dyDescent="0.3">
      <c r="B118" s="3" t="s">
        <v>19</v>
      </c>
      <c r="C118" s="3"/>
      <c r="D118" s="27">
        <v>2</v>
      </c>
      <c r="E118" s="27">
        <v>2</v>
      </c>
      <c r="F118" s="27">
        <v>2</v>
      </c>
      <c r="G118" s="27">
        <v>2</v>
      </c>
      <c r="H118" s="31"/>
      <c r="I118" s="31"/>
      <c r="J118" s="31"/>
      <c r="K118" s="31"/>
      <c r="L118" s="31"/>
      <c r="M118" s="31"/>
      <c r="N118" s="31"/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31">
        <f>+N118+S118</f>
        <v>0</v>
      </c>
      <c r="U118" s="28">
        <f>SUM(D118:T118)</f>
        <v>8</v>
      </c>
      <c r="V118" s="3">
        <f>QUOTIENT(+U118,18)</f>
        <v>0</v>
      </c>
      <c r="W118" s="8">
        <f>MOD(U118,18)</f>
        <v>8</v>
      </c>
      <c r="X118" s="13"/>
    </row>
    <row r="119" spans="2:24" x14ac:dyDescent="0.3">
      <c r="B119" s="3"/>
      <c r="C119" s="3"/>
      <c r="D119" s="27" t="s">
        <v>329</v>
      </c>
      <c r="E119" s="27" t="s">
        <v>329</v>
      </c>
      <c r="F119" s="27" t="s">
        <v>329</v>
      </c>
      <c r="G119" s="27" t="s">
        <v>329</v>
      </c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28"/>
      <c r="V119" s="3"/>
      <c r="W119" s="8"/>
      <c r="X119" s="13"/>
    </row>
    <row r="120" spans="2:24" x14ac:dyDescent="0.3">
      <c r="B120" s="3" t="s">
        <v>20</v>
      </c>
      <c r="C120" s="3"/>
      <c r="D120" s="27">
        <v>1</v>
      </c>
      <c r="E120" s="27">
        <v>1</v>
      </c>
      <c r="F120" s="27">
        <v>1</v>
      </c>
      <c r="G120" s="27">
        <v>1</v>
      </c>
      <c r="H120" s="27">
        <v>1</v>
      </c>
      <c r="I120" s="27">
        <v>1</v>
      </c>
      <c r="J120" s="27">
        <v>1</v>
      </c>
      <c r="K120" s="27">
        <v>1</v>
      </c>
      <c r="L120" s="31"/>
      <c r="M120" s="31"/>
      <c r="N120" s="31"/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f>+N120+S120</f>
        <v>0</v>
      </c>
      <c r="U120" s="28">
        <f>SUM(D120:T120)</f>
        <v>8</v>
      </c>
      <c r="V120" s="3">
        <f>QUOTIENT(+U120,18)</f>
        <v>0</v>
      </c>
      <c r="W120" s="8">
        <f>MOD(U120,18)</f>
        <v>8</v>
      </c>
      <c r="X120" s="13"/>
    </row>
    <row r="121" spans="2:24" x14ac:dyDescent="0.3">
      <c r="B121" s="3"/>
      <c r="C121" s="3"/>
      <c r="D121" s="30" t="s">
        <v>252</v>
      </c>
      <c r="E121" s="30" t="s">
        <v>252</v>
      </c>
      <c r="F121" s="30" t="s">
        <v>252</v>
      </c>
      <c r="G121" s="30" t="s">
        <v>252</v>
      </c>
      <c r="H121" s="30" t="s">
        <v>252</v>
      </c>
      <c r="I121" s="30" t="s">
        <v>252</v>
      </c>
      <c r="J121" s="30" t="s">
        <v>252</v>
      </c>
      <c r="K121" s="30" t="s">
        <v>252</v>
      </c>
      <c r="L121" s="31"/>
      <c r="M121" s="31"/>
      <c r="N121" s="31"/>
      <c r="O121" s="31"/>
      <c r="P121" s="31"/>
      <c r="Q121" s="31"/>
      <c r="R121" s="31"/>
      <c r="S121" s="31"/>
      <c r="T121" s="31"/>
      <c r="U121" s="28"/>
      <c r="V121" s="3"/>
      <c r="W121" s="8"/>
      <c r="X121" s="13"/>
    </row>
    <row r="122" spans="2:24" x14ac:dyDescent="0.3">
      <c r="B122" s="3"/>
      <c r="C122" s="3"/>
      <c r="D122" s="29">
        <f t="shared" ref="D122:F122" si="12">+D97+D118+D120+D99</f>
        <v>5</v>
      </c>
      <c r="E122" s="29">
        <f t="shared" si="12"/>
        <v>5</v>
      </c>
      <c r="F122" s="29">
        <f t="shared" si="12"/>
        <v>5</v>
      </c>
      <c r="G122" s="29">
        <f>+G97+G118+G120+G99</f>
        <v>5</v>
      </c>
      <c r="H122" s="29">
        <f>+H97+H118+H99+H120</f>
        <v>3</v>
      </c>
      <c r="I122" s="29">
        <f t="shared" ref="I122:K122" si="13">+I97+I118+I99+I120</f>
        <v>3</v>
      </c>
      <c r="J122" s="29">
        <f t="shared" si="13"/>
        <v>3</v>
      </c>
      <c r="K122" s="29">
        <f t="shared" si="13"/>
        <v>3</v>
      </c>
      <c r="L122" s="29">
        <f t="shared" ref="L122:Q122" si="14">+L97+L118+L120+L9+L101+L103+L105+L107+L113+L111</f>
        <v>9</v>
      </c>
      <c r="M122" s="29">
        <f t="shared" si="14"/>
        <v>8</v>
      </c>
      <c r="N122" s="29">
        <f t="shared" si="14"/>
        <v>8</v>
      </c>
      <c r="O122" s="29">
        <f t="shared" si="14"/>
        <v>9</v>
      </c>
      <c r="P122" s="29">
        <f t="shared" si="14"/>
        <v>9</v>
      </c>
      <c r="Q122" s="29">
        <f t="shared" si="14"/>
        <v>9</v>
      </c>
      <c r="R122" s="29">
        <f>+R97+R101+R107+R109+R113+R118+R120</f>
        <v>11</v>
      </c>
      <c r="S122" s="29">
        <f>+S97+S118+S120+S9+S101+S103+S105+S107+S113+S111+S109</f>
        <v>11</v>
      </c>
      <c r="T122" s="29">
        <f t="shared" ref="T122" si="15">+T97+T118+T120+T9+T101+T103+T105+T107+T113+T111+T109</f>
        <v>11</v>
      </c>
      <c r="U122" s="28">
        <f>SUM(D122:T122)</f>
        <v>117</v>
      </c>
      <c r="V122" s="3">
        <f>QUOTIENT(+U122,18)</f>
        <v>6</v>
      </c>
      <c r="W122" s="8">
        <f>MOD(U122,18)</f>
        <v>9</v>
      </c>
      <c r="X122" s="13"/>
    </row>
    <row r="123" spans="2:24" x14ac:dyDescent="0.3">
      <c r="B123" s="7" t="s">
        <v>29</v>
      </c>
      <c r="C123" s="7"/>
      <c r="D123" s="28">
        <f t="shared" ref="D123:U123" si="16">+D95+D122</f>
        <v>37</v>
      </c>
      <c r="E123" s="28">
        <f t="shared" si="16"/>
        <v>37</v>
      </c>
      <c r="F123" s="28">
        <f t="shared" si="16"/>
        <v>37</v>
      </c>
      <c r="G123" s="28">
        <f t="shared" si="16"/>
        <v>37</v>
      </c>
      <c r="H123" s="28">
        <f t="shared" si="16"/>
        <v>35</v>
      </c>
      <c r="I123" s="28">
        <f t="shared" si="16"/>
        <v>35</v>
      </c>
      <c r="J123" s="28">
        <f t="shared" si="16"/>
        <v>35</v>
      </c>
      <c r="K123" s="28">
        <f t="shared" si="16"/>
        <v>35</v>
      </c>
      <c r="L123" s="28">
        <f t="shared" si="16"/>
        <v>41</v>
      </c>
      <c r="M123" s="28">
        <f t="shared" si="16"/>
        <v>40</v>
      </c>
      <c r="N123" s="28">
        <f t="shared" si="16"/>
        <v>40</v>
      </c>
      <c r="O123" s="28">
        <f t="shared" si="16"/>
        <v>41</v>
      </c>
      <c r="P123" s="28">
        <f t="shared" si="16"/>
        <v>41</v>
      </c>
      <c r="Q123" s="28">
        <f t="shared" si="16"/>
        <v>41</v>
      </c>
      <c r="R123" s="28">
        <f t="shared" ref="R123" si="17">+R95+R122</f>
        <v>43</v>
      </c>
      <c r="S123" s="28">
        <f t="shared" si="16"/>
        <v>43</v>
      </c>
      <c r="T123" s="28">
        <f t="shared" si="16"/>
        <v>43</v>
      </c>
      <c r="U123" s="28">
        <f t="shared" si="16"/>
        <v>661</v>
      </c>
      <c r="V123" s="3">
        <f>QUOTIENT(+U123,18)</f>
        <v>36</v>
      </c>
      <c r="W123" s="8">
        <f>MOD(U123,18)</f>
        <v>13</v>
      </c>
      <c r="X123" s="13"/>
    </row>
    <row r="124" spans="2:24" x14ac:dyDescent="0.3">
      <c r="B124" s="5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17"/>
      <c r="V124" s="6"/>
      <c r="W124" s="17"/>
      <c r="X124" s="13"/>
    </row>
    <row r="125" spans="2:24" x14ac:dyDescent="0.3">
      <c r="B125" s="5" t="s">
        <v>100</v>
      </c>
      <c r="C125" s="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17"/>
      <c r="V125" s="6"/>
      <c r="W125" s="17"/>
      <c r="X125" s="13"/>
    </row>
    <row r="126" spans="2:24" x14ac:dyDescent="0.3">
      <c r="B126" s="12" t="s">
        <v>103</v>
      </c>
      <c r="C126" s="12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17"/>
      <c r="V126" s="6"/>
      <c r="W126" s="17"/>
      <c r="X126" s="13"/>
    </row>
    <row r="127" spans="2:24" x14ac:dyDescent="0.3">
      <c r="B127" s="12" t="s">
        <v>104</v>
      </c>
      <c r="C127" s="12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17"/>
      <c r="V127" s="6"/>
      <c r="W127" s="17"/>
      <c r="X127" s="13"/>
    </row>
    <row r="128" spans="2:24" x14ac:dyDescent="0.3">
      <c r="B128" s="12" t="s">
        <v>105</v>
      </c>
      <c r="C128" s="12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17"/>
      <c r="V128" s="6"/>
      <c r="W128" s="17"/>
      <c r="X128" s="13"/>
    </row>
    <row r="129" spans="2:24" x14ac:dyDescent="0.3">
      <c r="B129" s="12" t="s">
        <v>106</v>
      </c>
      <c r="C129" s="12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17"/>
      <c r="V129" s="6"/>
      <c r="W129" s="17"/>
      <c r="X129" s="13"/>
    </row>
    <row r="130" spans="2:24" x14ac:dyDescent="0.3">
      <c r="B130" s="12" t="s">
        <v>107</v>
      </c>
      <c r="C130" s="12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17"/>
      <c r="V130" s="6"/>
      <c r="W130" s="17"/>
      <c r="X130" s="13"/>
    </row>
    <row r="132" spans="2:24" x14ac:dyDescent="0.3">
      <c r="B132" s="1" t="s">
        <v>35</v>
      </c>
      <c r="C132" s="1"/>
    </row>
    <row r="133" spans="2:24" x14ac:dyDescent="0.3">
      <c r="B133" s="1" t="s">
        <v>38</v>
      </c>
      <c r="C133" s="1"/>
    </row>
    <row r="134" spans="2:24" x14ac:dyDescent="0.3">
      <c r="B134" s="9" t="s">
        <v>41</v>
      </c>
      <c r="C134" s="9"/>
    </row>
    <row r="135" spans="2:24" x14ac:dyDescent="0.3">
      <c r="B135" s="10" t="s">
        <v>42</v>
      </c>
      <c r="C135" s="10"/>
    </row>
    <row r="136" spans="2:24" x14ac:dyDescent="0.3">
      <c r="B136" s="10" t="s">
        <v>43</v>
      </c>
      <c r="C136" s="10"/>
    </row>
    <row r="137" spans="2:24" x14ac:dyDescent="0.3">
      <c r="B137" s="10" t="s">
        <v>52</v>
      </c>
      <c r="C137" s="10"/>
    </row>
    <row r="138" spans="2:24" x14ac:dyDescent="0.3">
      <c r="B138" s="10" t="s">
        <v>43</v>
      </c>
      <c r="C138" s="10"/>
    </row>
    <row r="139" spans="2:24" x14ac:dyDescent="0.3">
      <c r="B139" s="1"/>
      <c r="C139" s="1"/>
    </row>
    <row r="140" spans="2:24" x14ac:dyDescent="0.3">
      <c r="B140" s="1" t="s">
        <v>36</v>
      </c>
      <c r="C140" s="1"/>
    </row>
    <row r="141" spans="2:24" x14ac:dyDescent="0.3">
      <c r="B141" s="9" t="s">
        <v>54</v>
      </c>
      <c r="C141" s="9"/>
    </row>
    <row r="142" spans="2:24" x14ac:dyDescent="0.3">
      <c r="B142" s="9" t="s">
        <v>55</v>
      </c>
      <c r="C142" s="9"/>
    </row>
    <row r="143" spans="2:24" x14ac:dyDescent="0.3">
      <c r="B143" s="1"/>
      <c r="C143" s="1"/>
    </row>
    <row r="144" spans="2:24" x14ac:dyDescent="0.3">
      <c r="B144" s="5" t="s">
        <v>37</v>
      </c>
      <c r="C144" s="5"/>
    </row>
    <row r="145" spans="2:3" x14ac:dyDescent="0.3">
      <c r="B145" s="9" t="s">
        <v>53</v>
      </c>
      <c r="C145" s="9"/>
    </row>
  </sheetData>
  <phoneticPr fontId="0" type="noConversion"/>
  <pageMargins left="0.23622047244094491" right="0.15748031496062992" top="0.98425196850393704" bottom="0.55118110236220474" header="0.51181102362204722" footer="0.51181102362204722"/>
  <pageSetup paperSize="9" scale="30" orientation="landscape" r:id="rId1"/>
  <headerFooter alignWithMargins="0"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4"/>
  <sheetViews>
    <sheetView topLeftCell="A13" workbookViewId="0">
      <selection activeCell="V34" sqref="A1:V34"/>
    </sheetView>
  </sheetViews>
  <sheetFormatPr defaultRowHeight="15" x14ac:dyDescent="0.3"/>
  <cols>
    <col min="1" max="1" width="1.75" customWidth="1"/>
    <col min="3" max="3" width="28" customWidth="1"/>
    <col min="4" max="20" width="7.625" customWidth="1"/>
    <col min="21" max="21" width="9.5" customWidth="1"/>
  </cols>
  <sheetData>
    <row r="1" spans="2:22" x14ac:dyDescent="0.3">
      <c r="B1" s="1" t="s">
        <v>173</v>
      </c>
      <c r="C1" s="1"/>
    </row>
    <row r="2" spans="2:22" x14ac:dyDescent="0.3"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2" x14ac:dyDescent="0.3">
      <c r="B3" s="3" t="s">
        <v>110</v>
      </c>
      <c r="C3" s="3" t="s">
        <v>111</v>
      </c>
      <c r="D3" s="3" t="s">
        <v>23</v>
      </c>
      <c r="E3" s="3" t="s">
        <v>26</v>
      </c>
      <c r="F3" s="3" t="s">
        <v>27</v>
      </c>
      <c r="G3" s="3" t="s">
        <v>28</v>
      </c>
      <c r="H3" s="3" t="s">
        <v>30</v>
      </c>
      <c r="I3" s="3" t="s">
        <v>31</v>
      </c>
      <c r="J3" s="3" t="s">
        <v>32</v>
      </c>
      <c r="K3" s="3" t="s">
        <v>33</v>
      </c>
      <c r="L3" s="3" t="s">
        <v>44</v>
      </c>
      <c r="M3" s="3" t="s">
        <v>39</v>
      </c>
      <c r="N3" s="3" t="s">
        <v>45</v>
      </c>
      <c r="O3" s="3" t="s">
        <v>49</v>
      </c>
      <c r="P3" s="3" t="s">
        <v>50</v>
      </c>
      <c r="Q3" s="3" t="s">
        <v>51</v>
      </c>
      <c r="R3" s="3" t="s">
        <v>46</v>
      </c>
      <c r="S3" s="3" t="s">
        <v>47</v>
      </c>
      <c r="T3" s="3" t="s">
        <v>48</v>
      </c>
      <c r="U3" s="3" t="s">
        <v>34</v>
      </c>
      <c r="V3" s="13"/>
    </row>
    <row r="4" spans="2:22" x14ac:dyDescent="0.3">
      <c r="B4" s="3" t="s">
        <v>25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8">
        <f>SUM(D4:T4)</f>
        <v>0</v>
      </c>
      <c r="V4" s="13"/>
    </row>
    <row r="5" spans="2:22" x14ac:dyDescent="0.3">
      <c r="B5" s="3" t="s">
        <v>16</v>
      </c>
      <c r="C5" s="3" t="s">
        <v>174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2</v>
      </c>
      <c r="S5" s="4">
        <v>2</v>
      </c>
      <c r="T5" s="4">
        <v>2</v>
      </c>
      <c r="U5" s="8">
        <f>SUM(D5:T5)</f>
        <v>20</v>
      </c>
      <c r="V5" s="13"/>
    </row>
    <row r="6" spans="2:22" x14ac:dyDescent="0.3">
      <c r="B6" s="3" t="s">
        <v>16</v>
      </c>
      <c r="C6" s="3" t="s">
        <v>195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>
        <v>2</v>
      </c>
      <c r="S6" s="4"/>
      <c r="T6" s="4"/>
      <c r="U6" s="8">
        <f t="shared" ref="U6:U14" si="0">SUM(D6:T6)</f>
        <v>2</v>
      </c>
      <c r="V6" s="13"/>
    </row>
    <row r="7" spans="2:22" x14ac:dyDescent="0.3">
      <c r="B7" s="3" t="s">
        <v>16</v>
      </c>
      <c r="C7" s="3" t="s">
        <v>194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>
        <v>1</v>
      </c>
      <c r="S7" s="4"/>
      <c r="T7" s="4"/>
      <c r="U7" s="8">
        <f t="shared" si="0"/>
        <v>1</v>
      </c>
      <c r="V7" s="13"/>
    </row>
    <row r="8" spans="2:22" x14ac:dyDescent="0.3">
      <c r="B8" s="3" t="s">
        <v>16</v>
      </c>
      <c r="C8" s="3" t="s">
        <v>192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>
        <v>1</v>
      </c>
      <c r="T8" s="4"/>
      <c r="U8" s="8">
        <f t="shared" si="0"/>
        <v>1</v>
      </c>
      <c r="V8" s="13"/>
    </row>
    <row r="9" spans="2:22" x14ac:dyDescent="0.3">
      <c r="B9" s="3" t="s">
        <v>16</v>
      </c>
      <c r="C9" s="3" t="s">
        <v>193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>
        <v>1</v>
      </c>
      <c r="T9" s="4"/>
      <c r="U9" s="8">
        <f t="shared" si="0"/>
        <v>1</v>
      </c>
      <c r="V9" s="13"/>
    </row>
    <row r="10" spans="2:22" x14ac:dyDescent="0.3">
      <c r="B10" s="3" t="s">
        <v>16</v>
      </c>
      <c r="C10" s="3" t="s">
        <v>186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v>2</v>
      </c>
      <c r="S10" s="4"/>
      <c r="T10" s="4"/>
      <c r="U10" s="8">
        <f t="shared" si="0"/>
        <v>2</v>
      </c>
      <c r="V10" s="13"/>
    </row>
    <row r="11" spans="2:22" x14ac:dyDescent="0.3">
      <c r="B11" s="3" t="s">
        <v>16</v>
      </c>
      <c r="C11" s="3" t="s">
        <v>187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>
        <v>2</v>
      </c>
      <c r="T11" s="4"/>
      <c r="U11" s="8">
        <f t="shared" si="0"/>
        <v>2</v>
      </c>
      <c r="V11" s="13"/>
    </row>
    <row r="12" spans="2:22" x14ac:dyDescent="0.3">
      <c r="B12" s="3" t="s">
        <v>16</v>
      </c>
      <c r="C12" s="3" t="s">
        <v>175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/>
      <c r="M12" s="4"/>
      <c r="N12" s="4"/>
      <c r="O12" s="4"/>
      <c r="P12" s="4"/>
      <c r="Q12" s="4"/>
      <c r="R12" s="4"/>
      <c r="S12" s="4"/>
      <c r="T12" s="4"/>
      <c r="U12" s="8">
        <f t="shared" si="0"/>
        <v>8</v>
      </c>
      <c r="V12" s="13"/>
    </row>
    <row r="13" spans="2:22" x14ac:dyDescent="0.3">
      <c r="B13" s="3" t="s">
        <v>16</v>
      </c>
      <c r="C13" s="3" t="s">
        <v>176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1</v>
      </c>
      <c r="P13" s="4">
        <v>1</v>
      </c>
      <c r="Q13" s="4">
        <v>1</v>
      </c>
      <c r="R13" s="4">
        <v>2</v>
      </c>
      <c r="S13" s="4">
        <v>2</v>
      </c>
      <c r="T13" s="4">
        <v>2</v>
      </c>
      <c r="U13" s="8">
        <f t="shared" si="0"/>
        <v>9</v>
      </c>
      <c r="V13" s="13"/>
    </row>
    <row r="14" spans="2:22" x14ac:dyDescent="0.3">
      <c r="B14" s="3" t="s">
        <v>16</v>
      </c>
      <c r="C14" s="3" t="s">
        <v>177</v>
      </c>
      <c r="D14" s="4"/>
      <c r="E14" s="4"/>
      <c r="F14" s="4"/>
      <c r="G14" s="4"/>
      <c r="H14" s="4"/>
      <c r="I14" s="4"/>
      <c r="J14" s="4"/>
      <c r="K14" s="4"/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8">
        <f t="shared" si="0"/>
        <v>9</v>
      </c>
      <c r="V14" s="13"/>
    </row>
    <row r="15" spans="2:22" x14ac:dyDescent="0.3">
      <c r="B15" s="3" t="s">
        <v>16</v>
      </c>
      <c r="C15" s="3" t="s">
        <v>178</v>
      </c>
      <c r="D15" s="4"/>
      <c r="E15" s="4"/>
      <c r="F15" s="4"/>
      <c r="G15" s="4"/>
      <c r="H15" s="4"/>
      <c r="I15" s="4"/>
      <c r="J15" s="4"/>
      <c r="K15" s="4"/>
      <c r="L15" s="4">
        <v>2</v>
      </c>
      <c r="M15" s="4">
        <v>2</v>
      </c>
      <c r="N15" s="4">
        <v>2</v>
      </c>
      <c r="O15" s="4">
        <v>2</v>
      </c>
      <c r="P15" s="4">
        <v>2</v>
      </c>
      <c r="Q15" s="4">
        <v>2</v>
      </c>
      <c r="R15" s="4"/>
      <c r="S15" s="4"/>
      <c r="T15" s="4">
        <v>2</v>
      </c>
      <c r="U15" s="8">
        <f>SUM(D15:T15)</f>
        <v>14</v>
      </c>
      <c r="V15" s="13"/>
    </row>
    <row r="16" spans="2:22" x14ac:dyDescent="0.3">
      <c r="B16" s="3" t="s">
        <v>16</v>
      </c>
      <c r="C16" s="3" t="s">
        <v>179</v>
      </c>
      <c r="D16" s="4"/>
      <c r="E16" s="4"/>
      <c r="F16" s="4"/>
      <c r="G16" s="4"/>
      <c r="H16" s="4"/>
      <c r="I16" s="4"/>
      <c r="J16" s="4"/>
      <c r="K16" s="4"/>
      <c r="L16" s="4">
        <v>2</v>
      </c>
      <c r="M16" s="4">
        <v>2</v>
      </c>
      <c r="N16" s="4">
        <v>2</v>
      </c>
      <c r="O16" s="4">
        <v>2</v>
      </c>
      <c r="P16" s="4">
        <v>2</v>
      </c>
      <c r="Q16" s="4">
        <v>2</v>
      </c>
      <c r="R16" s="4"/>
      <c r="S16" s="4"/>
      <c r="T16" s="4">
        <v>2</v>
      </c>
      <c r="U16" s="8">
        <f>SUM(D16:T16)</f>
        <v>14</v>
      </c>
      <c r="V16" s="25" t="s">
        <v>200</v>
      </c>
    </row>
    <row r="17" spans="2:22" x14ac:dyDescent="0.3">
      <c r="B17" s="3" t="s">
        <v>16</v>
      </c>
      <c r="C17" s="3" t="s">
        <v>191</v>
      </c>
      <c r="D17" s="4"/>
      <c r="E17" s="4"/>
      <c r="F17" s="4"/>
      <c r="G17" s="4"/>
      <c r="H17" s="4"/>
      <c r="I17" s="4"/>
      <c r="J17" s="4"/>
      <c r="K17" s="4"/>
      <c r="L17" s="4">
        <v>2</v>
      </c>
      <c r="M17" s="4">
        <v>2</v>
      </c>
      <c r="N17" s="4">
        <v>2</v>
      </c>
      <c r="O17" s="4">
        <v>2</v>
      </c>
      <c r="P17" s="4">
        <v>2</v>
      </c>
      <c r="Q17" s="4">
        <v>2</v>
      </c>
      <c r="R17" s="4">
        <v>2</v>
      </c>
      <c r="S17" s="4">
        <v>2</v>
      </c>
      <c r="T17" s="4">
        <v>2</v>
      </c>
      <c r="U17" s="8">
        <f>SUM(D17:T17)</f>
        <v>18</v>
      </c>
      <c r="V17" s="26">
        <f>SUM(U5:U17)</f>
        <v>101</v>
      </c>
    </row>
    <row r="18" spans="2:22" x14ac:dyDescent="0.3">
      <c r="B18" s="3" t="s">
        <v>19</v>
      </c>
      <c r="C18" s="3" t="s">
        <v>197</v>
      </c>
      <c r="D18" s="4">
        <v>2</v>
      </c>
      <c r="E18" s="4">
        <v>2</v>
      </c>
      <c r="F18" s="4">
        <v>2</v>
      </c>
      <c r="G18" s="4">
        <v>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>
        <f>+N18+S18</f>
        <v>0</v>
      </c>
      <c r="U18" s="8">
        <f>SUM(D18:T18)</f>
        <v>8</v>
      </c>
      <c r="V18" s="13"/>
    </row>
    <row r="19" spans="2:22" x14ac:dyDescent="0.3">
      <c r="B19" s="22" t="s">
        <v>20</v>
      </c>
      <c r="C19" s="22" t="s">
        <v>196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/>
      <c r="M19" s="4"/>
      <c r="N19" s="4"/>
      <c r="O19" s="4"/>
      <c r="P19" s="4"/>
      <c r="Q19" s="4"/>
      <c r="R19" s="4"/>
      <c r="S19" s="4"/>
      <c r="T19" s="4">
        <f>+N19+S19</f>
        <v>0</v>
      </c>
      <c r="U19" s="8">
        <f>SUM(D19:T19)</f>
        <v>8</v>
      </c>
      <c r="V19" s="13"/>
    </row>
    <row r="20" spans="2:22" x14ac:dyDescent="0.3">
      <c r="B20" s="23" t="s">
        <v>199</v>
      </c>
      <c r="C20" s="24"/>
      <c r="D20" s="21">
        <f t="shared" ref="D20:U20" si="1">SUM(D4:D19)</f>
        <v>5</v>
      </c>
      <c r="E20" s="3">
        <f t="shared" si="1"/>
        <v>5</v>
      </c>
      <c r="F20" s="3">
        <f t="shared" si="1"/>
        <v>5</v>
      </c>
      <c r="G20" s="3">
        <f t="shared" si="1"/>
        <v>5</v>
      </c>
      <c r="H20" s="3">
        <f t="shared" si="1"/>
        <v>3</v>
      </c>
      <c r="I20" s="3">
        <f t="shared" si="1"/>
        <v>3</v>
      </c>
      <c r="J20" s="3">
        <f t="shared" si="1"/>
        <v>3</v>
      </c>
      <c r="K20" s="3">
        <f t="shared" si="1"/>
        <v>3</v>
      </c>
      <c r="L20" s="3">
        <f t="shared" si="1"/>
        <v>8</v>
      </c>
      <c r="M20" s="3">
        <f t="shared" si="1"/>
        <v>8</v>
      </c>
      <c r="N20" s="3">
        <f t="shared" si="1"/>
        <v>8</v>
      </c>
      <c r="O20" s="3">
        <f t="shared" si="1"/>
        <v>9</v>
      </c>
      <c r="P20" s="3">
        <f t="shared" si="1"/>
        <v>9</v>
      </c>
      <c r="Q20" s="3">
        <f t="shared" si="1"/>
        <v>9</v>
      </c>
      <c r="R20" s="3">
        <f t="shared" si="1"/>
        <v>12</v>
      </c>
      <c r="S20" s="3">
        <f t="shared" si="1"/>
        <v>11</v>
      </c>
      <c r="T20" s="3">
        <f t="shared" si="1"/>
        <v>11</v>
      </c>
      <c r="U20" s="3">
        <f t="shared" si="1"/>
        <v>117</v>
      </c>
      <c r="V20" s="13"/>
    </row>
    <row r="21" spans="2:22" x14ac:dyDescent="0.3">
      <c r="B21" s="5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3" t="s">
        <v>198</v>
      </c>
      <c r="U21" s="3">
        <f>SUM(D20:T20)</f>
        <v>117</v>
      </c>
      <c r="V21" s="13"/>
    </row>
    <row r="22" spans="2:22" x14ac:dyDescent="0.3"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3"/>
    </row>
    <row r="23" spans="2:22" x14ac:dyDescent="0.3"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7"/>
      <c r="V23" s="13"/>
    </row>
    <row r="24" spans="2:22" x14ac:dyDescent="0.3">
      <c r="B24" s="3" t="s">
        <v>110</v>
      </c>
      <c r="C24" s="3" t="s">
        <v>182</v>
      </c>
      <c r="D24" s="3" t="s">
        <v>23</v>
      </c>
      <c r="E24" s="3" t="s">
        <v>26</v>
      </c>
      <c r="F24" s="3" t="s">
        <v>27</v>
      </c>
      <c r="G24" s="3" t="s">
        <v>28</v>
      </c>
      <c r="H24" s="3" t="s">
        <v>30</v>
      </c>
      <c r="I24" s="3" t="s">
        <v>31</v>
      </c>
      <c r="J24" s="3" t="s">
        <v>32</v>
      </c>
      <c r="K24" s="3" t="s">
        <v>33</v>
      </c>
      <c r="L24" s="3" t="s">
        <v>44</v>
      </c>
      <c r="M24" s="3" t="s">
        <v>39</v>
      </c>
      <c r="N24" s="3" t="s">
        <v>45</v>
      </c>
      <c r="O24" s="3" t="s">
        <v>49</v>
      </c>
      <c r="P24" s="3" t="s">
        <v>50</v>
      </c>
      <c r="Q24" s="3" t="s">
        <v>51</v>
      </c>
      <c r="R24" s="3" t="s">
        <v>46</v>
      </c>
      <c r="S24" s="3" t="s">
        <v>47</v>
      </c>
      <c r="T24" s="3" t="s">
        <v>48</v>
      </c>
      <c r="U24" s="3" t="s">
        <v>34</v>
      </c>
    </row>
    <row r="25" spans="2:22" x14ac:dyDescent="0.3">
      <c r="B25" s="3" t="s">
        <v>16</v>
      </c>
      <c r="C25" s="3" t="s">
        <v>188</v>
      </c>
      <c r="D25" s="4"/>
      <c r="E25" s="4"/>
      <c r="F25" s="4">
        <v>1</v>
      </c>
      <c r="G25" s="4">
        <v>1</v>
      </c>
      <c r="H25" s="4"/>
      <c r="I25" s="4"/>
      <c r="J25" s="4">
        <v>1</v>
      </c>
      <c r="K25" s="4">
        <v>1</v>
      </c>
      <c r="L25" s="4"/>
      <c r="M25" s="4">
        <v>3</v>
      </c>
      <c r="N25" s="4"/>
      <c r="O25" s="4"/>
      <c r="P25" s="4">
        <v>3</v>
      </c>
      <c r="Q25" s="4">
        <v>2</v>
      </c>
      <c r="R25" s="4"/>
      <c r="S25" s="4">
        <v>5</v>
      </c>
      <c r="T25" s="4">
        <v>1</v>
      </c>
      <c r="U25" s="8">
        <f t="shared" ref="U25:U32" si="2">SUM(D25:T25)</f>
        <v>18</v>
      </c>
    </row>
    <row r="26" spans="2:22" x14ac:dyDescent="0.3">
      <c r="B26" s="3" t="s">
        <v>16</v>
      </c>
      <c r="C26" s="3" t="s">
        <v>183</v>
      </c>
      <c r="D26" s="4">
        <v>1</v>
      </c>
      <c r="E26" s="4">
        <v>1</v>
      </c>
      <c r="F26" s="4">
        <v>1</v>
      </c>
      <c r="G26" s="4"/>
      <c r="H26" s="4">
        <v>1</v>
      </c>
      <c r="I26" s="4">
        <v>1</v>
      </c>
      <c r="J26" s="4">
        <v>1</v>
      </c>
      <c r="K26" s="4"/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4</v>
      </c>
      <c r="S26" s="4">
        <v>2</v>
      </c>
      <c r="T26" s="4">
        <v>2</v>
      </c>
      <c r="U26" s="8">
        <f t="shared" si="2"/>
        <v>20</v>
      </c>
    </row>
    <row r="27" spans="2:22" x14ac:dyDescent="0.3">
      <c r="B27" s="3" t="s">
        <v>16</v>
      </c>
      <c r="C27" s="3" t="s">
        <v>185</v>
      </c>
      <c r="D27" s="4">
        <v>1</v>
      </c>
      <c r="E27" s="4">
        <v>1</v>
      </c>
      <c r="F27" s="4"/>
      <c r="G27" s="4">
        <v>1</v>
      </c>
      <c r="H27" s="4">
        <v>1</v>
      </c>
      <c r="I27" s="4">
        <v>1</v>
      </c>
      <c r="J27" s="4"/>
      <c r="K27" s="4">
        <v>1</v>
      </c>
      <c r="L27" s="4">
        <v>2</v>
      </c>
      <c r="M27" s="4"/>
      <c r="N27" s="4">
        <v>2</v>
      </c>
      <c r="O27" s="4">
        <v>2</v>
      </c>
      <c r="P27" s="4"/>
      <c r="Q27" s="4"/>
      <c r="R27" s="4">
        <v>4</v>
      </c>
      <c r="S27" s="4"/>
      <c r="T27" s="4">
        <v>2</v>
      </c>
      <c r="U27" s="8">
        <f t="shared" si="2"/>
        <v>18</v>
      </c>
    </row>
    <row r="28" spans="2:22" x14ac:dyDescent="0.3">
      <c r="B28" s="3"/>
      <c r="C28" s="3" t="s">
        <v>190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1</v>
      </c>
      <c r="P28" s="4">
        <v>1</v>
      </c>
      <c r="Q28" s="4">
        <v>1</v>
      </c>
      <c r="R28" s="4">
        <v>2</v>
      </c>
      <c r="S28" s="4">
        <v>2</v>
      </c>
      <c r="T28" s="4">
        <v>2</v>
      </c>
      <c r="U28" s="8">
        <f t="shared" si="2"/>
        <v>9</v>
      </c>
    </row>
    <row r="29" spans="2:22" x14ac:dyDescent="0.3">
      <c r="B29" s="3" t="s">
        <v>40</v>
      </c>
      <c r="C29" s="3" t="s">
        <v>184</v>
      </c>
      <c r="D29" s="4"/>
      <c r="E29" s="4"/>
      <c r="F29" s="4"/>
      <c r="G29" s="4"/>
      <c r="H29" s="4"/>
      <c r="I29" s="4"/>
      <c r="J29" s="4"/>
      <c r="K29" s="4"/>
      <c r="L29" s="4">
        <v>2</v>
      </c>
      <c r="M29" s="4">
        <v>2</v>
      </c>
      <c r="N29" s="4">
        <v>2</v>
      </c>
      <c r="O29" s="4">
        <v>2</v>
      </c>
      <c r="P29" s="4">
        <v>2</v>
      </c>
      <c r="Q29" s="4">
        <v>2</v>
      </c>
      <c r="R29" s="4">
        <v>2</v>
      </c>
      <c r="S29" s="4">
        <v>2</v>
      </c>
      <c r="T29" s="4">
        <v>2</v>
      </c>
      <c r="U29" s="8">
        <f t="shared" si="2"/>
        <v>18</v>
      </c>
      <c r="V29" s="25" t="s">
        <v>200</v>
      </c>
    </row>
    <row r="30" spans="2:22" x14ac:dyDescent="0.3">
      <c r="B30" s="3" t="s">
        <v>16</v>
      </c>
      <c r="C30" s="3" t="s">
        <v>189</v>
      </c>
      <c r="D30" s="4"/>
      <c r="E30" s="4"/>
      <c r="F30" s="4"/>
      <c r="G30" s="4"/>
      <c r="H30" s="4"/>
      <c r="I30" s="4"/>
      <c r="J30" s="4"/>
      <c r="K30" s="4"/>
      <c r="L30" s="4">
        <v>3</v>
      </c>
      <c r="M30" s="4">
        <v>2</v>
      </c>
      <c r="N30" s="4">
        <v>3</v>
      </c>
      <c r="O30" s="4">
        <v>3</v>
      </c>
      <c r="P30" s="4">
        <v>2</v>
      </c>
      <c r="Q30" s="4">
        <v>3</v>
      </c>
      <c r="R30" s="4"/>
      <c r="S30" s="4"/>
      <c r="T30" s="4">
        <v>2</v>
      </c>
      <c r="U30" s="8">
        <f t="shared" si="2"/>
        <v>18</v>
      </c>
      <c r="V30" s="26">
        <f>SUM(U24:U30)</f>
        <v>101</v>
      </c>
    </row>
    <row r="31" spans="2:22" x14ac:dyDescent="0.3">
      <c r="B31" s="3" t="s">
        <v>19</v>
      </c>
      <c r="C31" s="3" t="s">
        <v>181</v>
      </c>
      <c r="D31" s="4">
        <v>2</v>
      </c>
      <c r="E31" s="4">
        <v>2</v>
      </c>
      <c r="F31" s="4">
        <v>2</v>
      </c>
      <c r="G31" s="4">
        <v>2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>
        <f>+N31+S31</f>
        <v>0</v>
      </c>
      <c r="U31" s="8">
        <f t="shared" si="2"/>
        <v>8</v>
      </c>
      <c r="V31" s="26"/>
    </row>
    <row r="32" spans="2:22" x14ac:dyDescent="0.3">
      <c r="B32" s="3" t="s">
        <v>20</v>
      </c>
      <c r="C32" s="3" t="s">
        <v>181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/>
      <c r="M32" s="4"/>
      <c r="N32" s="4"/>
      <c r="O32" s="4"/>
      <c r="P32" s="4"/>
      <c r="Q32" s="4"/>
      <c r="R32" s="4"/>
      <c r="S32" s="4"/>
      <c r="T32" s="4">
        <f>+N32+S32</f>
        <v>0</v>
      </c>
      <c r="U32" s="8">
        <f t="shared" si="2"/>
        <v>8</v>
      </c>
    </row>
    <row r="33" spans="2:21" x14ac:dyDescent="0.3">
      <c r="B33" s="7" t="s">
        <v>180</v>
      </c>
      <c r="C33" s="7"/>
      <c r="D33" s="3">
        <f>SUM(D25:D32)</f>
        <v>5</v>
      </c>
      <c r="E33" s="3">
        <f t="shared" ref="E33:T33" si="3">SUM(E25:E32)</f>
        <v>5</v>
      </c>
      <c r="F33" s="3">
        <f t="shared" si="3"/>
        <v>5</v>
      </c>
      <c r="G33" s="3">
        <f t="shared" si="3"/>
        <v>5</v>
      </c>
      <c r="H33" s="3">
        <f t="shared" si="3"/>
        <v>3</v>
      </c>
      <c r="I33" s="3">
        <f t="shared" si="3"/>
        <v>3</v>
      </c>
      <c r="J33" s="3">
        <f t="shared" si="3"/>
        <v>3</v>
      </c>
      <c r="K33" s="3">
        <f t="shared" si="3"/>
        <v>3</v>
      </c>
      <c r="L33" s="3">
        <f t="shared" si="3"/>
        <v>8</v>
      </c>
      <c r="M33" s="3">
        <f t="shared" si="3"/>
        <v>8</v>
      </c>
      <c r="N33" s="3">
        <f t="shared" si="3"/>
        <v>8</v>
      </c>
      <c r="O33" s="3">
        <f t="shared" si="3"/>
        <v>9</v>
      </c>
      <c r="P33" s="3">
        <f t="shared" si="3"/>
        <v>9</v>
      </c>
      <c r="Q33" s="3">
        <f t="shared" si="3"/>
        <v>9</v>
      </c>
      <c r="R33" s="3">
        <f t="shared" si="3"/>
        <v>12</v>
      </c>
      <c r="S33" s="3">
        <f t="shared" si="3"/>
        <v>11</v>
      </c>
      <c r="T33" s="3">
        <f t="shared" si="3"/>
        <v>11</v>
      </c>
      <c r="U33" s="8">
        <f>SUM(U25:U32)</f>
        <v>117</v>
      </c>
    </row>
    <row r="34" spans="2:21" x14ac:dyDescent="0.3">
      <c r="T34" s="3" t="s">
        <v>198</v>
      </c>
      <c r="U34" s="20">
        <f>SUM(D33:T33)</f>
        <v>117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ITC</vt:lpstr>
      <vt:lpstr>LS ROZ</vt:lpstr>
      <vt:lpstr>LS NOV</vt:lpstr>
      <vt:lpstr>ITAg</vt:lpstr>
      <vt:lpstr>quadro esercitazioni</vt:lpstr>
      <vt:lpstr>ITAg!Area_stampa</vt:lpstr>
      <vt:lpstr>ITC!Area_stampa</vt:lpstr>
      <vt:lpstr>'LS NOV'!Area_stampa</vt:lpstr>
      <vt:lpstr>'LS ROZ'!Area_stampa</vt:lpstr>
      <vt:lpstr>'quadro esercitazioni'!Area_stampa</vt:lpstr>
    </vt:vector>
  </TitlesOfParts>
  <Company>IIS ROZZANO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Composizione dei consigli di classe - anno scolastico 2013-2014</dc:title>
  <dc:creator>MARCO PARMA</dc:creator>
  <cp:lastModifiedBy>Angelo</cp:lastModifiedBy>
  <cp:lastPrinted>2013-10-25T15:03:02Z</cp:lastPrinted>
  <dcterms:created xsi:type="dcterms:W3CDTF">2003-02-04T06:41:10Z</dcterms:created>
  <dcterms:modified xsi:type="dcterms:W3CDTF">2013-10-29T13:39:04Z</dcterms:modified>
</cp:coreProperties>
</file>